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<sst xmlns="http://schemas.openxmlformats.org/spreadsheetml/2006/main" count="290" uniqueCount="147">
  <si>
    <t>POZICIJA</t>
  </si>
  <si>
    <t>RAČUN</t>
  </si>
  <si>
    <t>OPIS</t>
  </si>
  <si>
    <t>PLAN</t>
  </si>
  <si>
    <t>RAZLIKA</t>
  </si>
  <si>
    <t>NOVI PLAN</t>
  </si>
  <si>
    <t>PROJEKCIJA 2023</t>
  </si>
  <si>
    <t>PROJEKCIJA 2024</t>
  </si>
  <si>
    <t>Medicinska Škola Pula</t>
  </si>
  <si>
    <t>2201</t>
  </si>
  <si>
    <t>Redovna djelatnost srednjih škola - minimalni standard</t>
  </si>
  <si>
    <t>Funkcija 0921</t>
  </si>
  <si>
    <t>A220101</t>
  </si>
  <si>
    <t>Materijalni rashodi SŠ po kriterijima</t>
  </si>
  <si>
    <t>3</t>
  </si>
  <si>
    <t>RASHODI POSLOVANJA</t>
  </si>
  <si>
    <t>32</t>
  </si>
  <si>
    <t>MATERIJALNI RASHODI</t>
  </si>
  <si>
    <t>321</t>
  </si>
  <si>
    <t>NAKNADE TROŠKOVA ZAPOSLENIMA</t>
  </si>
  <si>
    <t>322</t>
  </si>
  <si>
    <t>RASHODI ZA MATERIJAL I ENERG.</t>
  </si>
  <si>
    <t>323</t>
  </si>
  <si>
    <t>RASHODI ZA USLUGE</t>
  </si>
  <si>
    <t>329</t>
  </si>
  <si>
    <t>OST.NESPOM.RASHODI POSLOVANJA</t>
  </si>
  <si>
    <t>34</t>
  </si>
  <si>
    <t>FINANCIJSKI RASHODI</t>
  </si>
  <si>
    <t>343</t>
  </si>
  <si>
    <t>OSTALI FINANCIJSKI RASHODI</t>
  </si>
  <si>
    <t>A220102</t>
  </si>
  <si>
    <t>Materijalni rashodi SŠ po stvarnom trošku</t>
  </si>
  <si>
    <t>A220103</t>
  </si>
  <si>
    <t>Materijalni rashodi SŠ - drugi izvori</t>
  </si>
  <si>
    <t>A220104</t>
  </si>
  <si>
    <t>Plaće i drugi rashodi za zaposlene srednjih škola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</si>
  <si>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</si>
  <si>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</si>
  <si>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</si>
  <si>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</si>
  <si>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</si>
  <si>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</si>
  <si>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</si>
  <si>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</si>
  <si>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2301</t>
  </si>
  <si>
    <t>Programi obrazovanja iznad standarda</t>
  </si>
  <si>
    <t>Funkcija 0950</t>
  </si>
  <si>
    <t>A230101</t>
  </si>
  <si>
    <t>Materijalni troškovi iznad standarda</t>
  </si>
  <si>
    <t>A230141</t>
  </si>
  <si>
    <t>Pokretom do zdravlja</t>
  </si>
  <si>
    <t>A230162</t>
  </si>
  <si>
    <t>Naknada za Županijsko stručno vijeće, Županijski aktiv učitelja</t>
  </si>
  <si>
    <t>A230168</t>
  </si>
  <si>
    <t>EU projekti kod proračunskih korisnika</t>
  </si>
  <si>
    <t>Funkcija 0912</t>
  </si>
  <si>
    <t>A230184</t>
  </si>
  <si>
    <t>Zavičajna nastava</t>
  </si>
  <si>
    <t>2402</t>
  </si>
  <si>
    <t>Investicijsko održavanje srednjih škola</t>
  </si>
  <si>
    <t>A240201</t>
  </si>
  <si>
    <t>Investicijsko održavanje SŠ -minimalni standard</t>
  </si>
  <si>
    <t>2406</t>
  </si>
  <si>
    <t>Opremanje u srednjim školama</t>
  </si>
  <si>
    <t>K240601</t>
  </si>
  <si>
    <t>Školski namještaj i oprema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</si>
  <si>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</si>
  <si>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</si>
  <si>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</si>
  <si>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</si>
  <si>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</si>
  <si>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</si>
  <si>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424</t>
  </si>
  <si>
    <t>KNJIGE,UMJ.DJELA I OST.IZLOŽB.VRIJEDN.</t>
  </si>
  <si>
    <t>SVEUKUPNO</t>
  </si>
  <si>
    <t>17474 Medicinska Škola Pula</t>
  </si>
  <si>
    <t>IZVORI FINANCIRANJA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</si>
  <si>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</si>
  <si>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</si>
  <si>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</si>
  <si>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</si>
  <si>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</si>
  <si>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</si>
  <si>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</si>
  <si>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</si>
  <si>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</si>
  <si>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</si>
  <si>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</si>
  <si>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72</t>
  </si>
  <si>
    <t>Prihodi od prodaje imovine za proračunske korisnike</t>
  </si>
  <si>
    <t>UKUPNO</t>
  </si>
  <si>
    <t>I. IZMJENE I DOPUNE FINANCIJSKOG  PLANA  ZA 2022. GODINU 
Medicinska Škola Pula
 OIB 56214920982</t>
  </si>
  <si>
    <t>IF</t>
  </si>
  <si>
    <t>Predsjednica Školskog odbora:</t>
  </si>
  <si>
    <t>Danijela Panić, mag. physioth.</t>
  </si>
  <si>
    <t>Pula, 29.06.2022.</t>
  </si>
  <si>
    <t xml:space="preserve">PLAN </t>
  </si>
  <si>
    <t xml:space="preserve">PROJEKCIJA </t>
  </si>
  <si>
    <t xml:space="preserve">VRSTA  PRIHODA               </t>
  </si>
  <si>
    <t>2022.</t>
  </si>
  <si>
    <t>PLANA 2023.</t>
  </si>
  <si>
    <t>PLANA 2024.</t>
  </si>
  <si>
    <t>PRIHODI POSLOVANJA</t>
  </si>
  <si>
    <t>PRIHODI  IZ PRORAČUNA</t>
  </si>
  <si>
    <r>
      <t xml:space="preserve">Prihod iz proračuna za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</si>
  <si>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r>
      <t xml:space="preserve">Prihod iz proračuna za nabavu nef. imovine financir.redovne djelatnosti- MZO            </t>
    </r>
    <r>
      <rPr>
        <b/>
        <sz val="9"/>
        <rFont val="Calibri"/>
        <family val="2"/>
      </rPr>
      <t xml:space="preserve">    </t>
    </r>
    <r>
      <rPr>
        <sz val="9"/>
        <rFont val="Calibri"/>
        <family val="2"/>
      </rPr>
      <t xml:space="preserve">   </t>
    </r>
  </si>
  <si>
    <t>Prihod - projekti EU</t>
  </si>
  <si>
    <t xml:space="preserve">PRIHODI OD IMOVINE </t>
  </si>
  <si>
    <t>Prihodi od financijske imovine</t>
  </si>
  <si>
    <t>kamate</t>
  </si>
  <si>
    <t>PRIHODI PO POSEBNIM PROPISIMA</t>
  </si>
  <si>
    <t>Prihodi po posebnim propisima školarine</t>
  </si>
  <si>
    <t>PRIHODI OD PRODAJE ROBA I PRUŽENIH USLUGA</t>
  </si>
  <si>
    <t>Prihodi od prodaje proizvoda i robe te pruženih usluga</t>
  </si>
  <si>
    <t>Tekuće donacije od pravnih osoba</t>
  </si>
  <si>
    <r>
      <t xml:space="preserve">Prihod iz proračuna - IŽ        </t>
    </r>
    <r>
      <rPr>
        <b/>
        <sz val="9"/>
        <rFont val="Calibri"/>
        <family val="2"/>
      </rPr>
      <t xml:space="preserve">               </t>
    </r>
  </si>
  <si>
    <t>PRIHOD OD PRODAJE NEFINANCIJSKE IMOVINE</t>
  </si>
  <si>
    <t>PRIHOD OD PRODAJE DUGOTRAJNE  IMOVINE</t>
  </si>
  <si>
    <t>Prihodi od prodaje građevinskih objekata</t>
  </si>
  <si>
    <t>VLASTITI IZVORI</t>
  </si>
  <si>
    <t>VIŠAK PRETHODNE GODINE</t>
  </si>
  <si>
    <t>Višakprihoda poslovanja</t>
  </si>
  <si>
    <t>SVEUKUPNI  PRIHODI:</t>
  </si>
  <si>
    <t>PRIHODI OD PRODAJE NEFINANCIJSKE IMOVINE</t>
  </si>
  <si>
    <t xml:space="preserve">IZMJENE PLANA </t>
  </si>
  <si>
    <t>OPĆI DIO</t>
  </si>
  <si>
    <t>PLAN 2022.</t>
  </si>
  <si>
    <t>Projekcija plana
za 2023.</t>
  </si>
  <si>
    <t>Projekcija plana 
za 2024.</t>
  </si>
  <si>
    <t>PRIHODI UKUPNO</t>
  </si>
  <si>
    <t>RASHODI UKUPNO</t>
  </si>
  <si>
    <t>RASHODI  POSLOVANJA</t>
  </si>
  <si>
    <t xml:space="preserve">RAZLIKA - VIŠAK / </t>
  </si>
  <si>
    <t>UKUPAN DONOS VIŠKA/MANJKA IZ PRETHODNE(IH) GODINA</t>
  </si>
  <si>
    <t>VIŠAK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</si>
  <si>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</si>
  <si>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</si>
  <si>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</si>
  <si>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</si>
  <si>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I. IZMJENE PLANA </t>
  </si>
  <si>
    <t>PLAN
za 2022.</t>
  </si>
  <si>
    <t>I. IZMJENE I DOPUNE FINANCIJSKOG  PLANA  ZA 2022. GODINU Medicinska Škola Pula
 OIB 56214920982</t>
  </si>
  <si>
    <t>I. IZMJENE I DOPUNE  FINANCIJSKOG PLANA ZA 2022. GODINU MEDICINSKE ŠKOLE PULA
 Medicinska Škola Pula
OIB 56214920982</t>
  </si>
  <si>
    <t>KLASA: 402-01/22-01/01</t>
  </si>
  <si>
    <t>URBROJ: 2168-17-22-1
Pula, 30.12.2021.</t>
  </si>
  <si>
    <t>KLASA: 402-01/22-01/1</t>
  </si>
  <si>
    <t>URBROJ: 2168-17-22-2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</si>
</sst>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53"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sz val="9"/>
      <color indexed="14"/>
      <name val="Arial"/>
      <family val="2"/>
    </font>
    <font>
      <i/>
      <sz val="8"/>
      <color indexed="14"/>
      <name val="Arial"/>
      <family val="2"/>
    </font>
    <font>
      <b/>
      <sz val="8"/>
      <color indexed="8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Calibri "/>
      <family val="0"/>
    </font>
    <font>
      <b/>
      <sz val="9"/>
      <name val="Calibri "/>
      <family val="0"/>
    </font>
    <font>
      <b/>
      <sz val="9"/>
      <color indexed="8"/>
      <name val="Calibri "/>
      <family val="0"/>
    </font>
    <font>
      <sz val="9"/>
      <color indexed="8"/>
      <name val="Calibri 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Font="1" applyFill="1" applyAlignment="1" applyProtection="1">
      <alignment vertical="top" wrapText="1" readingOrder="1"/>
      <protection locked="0"/>
    </xf>
    <xf numFmtId="183" fontId="7" fillId="0" borderId="0" xfId="0" applyNumberFormat="1" applyFont="1" applyFill="1" applyAlignment="1" applyProtection="1">
      <alignment horizontal="right" vertical="top" wrapText="1" readingOrder="1"/>
      <protection locked="0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183" fontId="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183" fontId="8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2" xfId="0" applyFont="1" applyFill="1" applyBorder="1" applyAlignment="1" applyProtection="1">
      <alignment horizontal="left" vertical="top" wrapText="1" readingOrder="1"/>
      <protection locked="0"/>
    </xf>
    <xf numFmtId="0" fontId="3" fillId="0" borderId="12" xfId="0" applyFont="1" applyFill="1" applyBorder="1" applyAlignment="1" applyProtection="1">
      <alignment horizontal="left" vertical="top" wrapText="1" readingOrder="1"/>
      <protection locked="0"/>
    </xf>
    <xf numFmtId="183" fontId="3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2" xfId="0" applyFont="1" applyFill="1" applyBorder="1" applyAlignment="1" applyProtection="1">
      <alignment horizontal="left" vertical="center" wrapText="1" readingOrder="1"/>
      <protection locked="0"/>
    </xf>
    <xf numFmtId="0" fontId="4" fillId="0" borderId="12" xfId="0" applyFont="1" applyFill="1" applyBorder="1" applyAlignment="1" applyProtection="1">
      <alignment horizontal="right" vertical="center" wrapText="1" readingOrder="1"/>
      <protection locked="0"/>
    </xf>
    <xf numFmtId="0" fontId="5" fillId="0" borderId="12" xfId="0" applyFont="1" applyFill="1" applyBorder="1" applyAlignment="1" applyProtection="1">
      <alignment horizontal="left" vertical="top" wrapText="1" readingOrder="1"/>
      <protection locked="0"/>
    </xf>
    <xf numFmtId="0" fontId="5" fillId="0" borderId="12" xfId="0" applyFont="1" applyFill="1" applyBorder="1" applyAlignment="1" applyProtection="1">
      <alignment horizontal="righ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83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2" xfId="0" applyFont="1" applyFill="1" applyBorder="1" applyAlignment="1" applyProtection="1">
      <alignment horizontal="left" vertical="top" wrapText="1" readingOrder="1"/>
      <protection locked="0"/>
    </xf>
    <xf numFmtId="183" fontId="1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3" xfId="0" applyFont="1" applyFill="1" applyBorder="1" applyAlignment="1" applyProtection="1">
      <alignment horizontal="left" vertical="top" wrapText="1" readingOrder="1"/>
      <protection locked="0"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183" fontId="1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4" xfId="0" applyFont="1" applyFill="1" applyBorder="1" applyAlignment="1" applyProtection="1">
      <alignment horizontal="left" vertical="top" wrapText="1" readingOrder="1"/>
      <protection locked="0"/>
    </xf>
    <xf numFmtId="0" fontId="0" fillId="0" borderId="14" xfId="0" applyFill="1" applyBorder="1" applyAlignment="1">
      <alignment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0" fontId="6" fillId="0" borderId="14" xfId="0" applyFont="1" applyFill="1" applyBorder="1" applyAlignment="1" applyProtection="1">
      <alignment horizontal="left" vertical="top" wrapText="1" readingOrder="1"/>
      <protection locked="0"/>
    </xf>
    <xf numFmtId="184" fontId="0" fillId="0" borderId="0" xfId="0" applyNumberFormat="1" applyAlignment="1">
      <alignment/>
    </xf>
    <xf numFmtId="0" fontId="11" fillId="0" borderId="0" xfId="0" applyFont="1" applyAlignment="1">
      <alignment/>
    </xf>
    <xf numFmtId="18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0" xfId="0" applyFont="1" applyAlignment="1">
      <alignment horizontal="left"/>
    </xf>
    <xf numFmtId="183" fontId="0" fillId="0" borderId="0" xfId="0" applyNumberFormat="1" applyAlignment="1">
      <alignment/>
    </xf>
    <xf numFmtId="0" fontId="11" fillId="0" borderId="16" xfId="50" applyFont="1" applyBorder="1">
      <alignment/>
      <protection/>
    </xf>
    <xf numFmtId="4" fontId="10" fillId="0" borderId="16" xfId="50" applyNumberFormat="1" applyFont="1" applyBorder="1">
      <alignment/>
      <protection/>
    </xf>
    <xf numFmtId="0" fontId="10" fillId="0" borderId="16" xfId="50" applyFont="1" applyBorder="1">
      <alignment/>
      <protection/>
    </xf>
    <xf numFmtId="4" fontId="11" fillId="0" borderId="16" xfId="50" applyNumberFormat="1" applyFont="1" applyBorder="1">
      <alignment/>
      <protection/>
    </xf>
    <xf numFmtId="4" fontId="11" fillId="0" borderId="16" xfId="62" applyNumberFormat="1" applyFont="1" applyBorder="1" applyAlignment="1">
      <alignment/>
    </xf>
    <xf numFmtId="2" fontId="11" fillId="0" borderId="16" xfId="50" applyNumberFormat="1" applyFont="1" applyBorder="1">
      <alignment/>
      <protection/>
    </xf>
    <xf numFmtId="2" fontId="10" fillId="0" borderId="16" xfId="50" applyNumberFormat="1" applyFont="1" applyBorder="1">
      <alignment/>
      <protection/>
    </xf>
    <xf numFmtId="0" fontId="10" fillId="0" borderId="17" xfId="50" applyFont="1" applyBorder="1">
      <alignment/>
      <protection/>
    </xf>
    <xf numFmtId="0" fontId="11" fillId="0" borderId="17" xfId="50" applyFont="1" applyBorder="1">
      <alignment/>
      <protection/>
    </xf>
    <xf numFmtId="0" fontId="11" fillId="0" borderId="16" xfId="50" applyFont="1" applyBorder="1" applyAlignment="1">
      <alignment horizontal="right" vertical="center"/>
      <protection/>
    </xf>
    <xf numFmtId="4" fontId="52" fillId="0" borderId="16" xfId="50" applyNumberFormat="1" applyFont="1" applyBorder="1">
      <alignment/>
      <protection/>
    </xf>
    <xf numFmtId="0" fontId="11" fillId="0" borderId="18" xfId="50" applyFont="1" applyBorder="1">
      <alignment/>
      <protection/>
    </xf>
    <xf numFmtId="4" fontId="0" fillId="0" borderId="0" xfId="0" applyNumberFormat="1" applyAlignment="1">
      <alignment/>
    </xf>
    <xf numFmtId="0" fontId="15" fillId="0" borderId="19" xfId="0" applyFont="1" applyBorder="1" applyAlignment="1" quotePrefix="1">
      <alignment horizontal="left" wrapText="1"/>
    </xf>
    <xf numFmtId="0" fontId="15" fillId="0" borderId="20" xfId="0" applyFont="1" applyBorder="1" applyAlignment="1" quotePrefix="1">
      <alignment horizontal="left" wrapText="1"/>
    </xf>
    <xf numFmtId="0" fontId="15" fillId="0" borderId="20" xfId="0" applyFont="1" applyBorder="1" applyAlignment="1" quotePrefix="1">
      <alignment horizontal="center" wrapText="1"/>
    </xf>
    <xf numFmtId="0" fontId="15" fillId="0" borderId="20" xfId="0" applyNumberFormat="1" applyFont="1" applyFill="1" applyBorder="1" applyAlignment="1" applyProtection="1" quotePrefix="1">
      <alignment horizontal="left"/>
      <protection/>
    </xf>
    <xf numFmtId="0" fontId="15" fillId="0" borderId="21" xfId="0" applyNumberFormat="1" applyFont="1" applyFill="1" applyBorder="1" applyAlignment="1" applyProtection="1">
      <alignment horizont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4" fontId="15" fillId="2" borderId="21" xfId="0" applyNumberFormat="1" applyFont="1" applyFill="1" applyBorder="1" applyAlignment="1">
      <alignment horizontal="right"/>
    </xf>
    <xf numFmtId="4" fontId="16" fillId="0" borderId="21" xfId="0" applyNumberFormat="1" applyFont="1" applyFill="1" applyBorder="1" applyAlignment="1">
      <alignment horizontal="right"/>
    </xf>
    <xf numFmtId="0" fontId="14" fillId="2" borderId="19" xfId="0" applyFont="1" applyFill="1" applyBorder="1" applyAlignment="1">
      <alignment horizontal="left"/>
    </xf>
    <xf numFmtId="0" fontId="13" fillId="2" borderId="20" xfId="0" applyNumberFormat="1" applyFont="1" applyFill="1" applyBorder="1" applyAlignment="1" applyProtection="1">
      <alignment/>
      <protection/>
    </xf>
    <xf numFmtId="4" fontId="16" fillId="0" borderId="21" xfId="0" applyNumberFormat="1" applyFont="1" applyFill="1" applyBorder="1" applyAlignment="1" applyProtection="1">
      <alignment/>
      <protection/>
    </xf>
    <xf numFmtId="4" fontId="15" fillId="2" borderId="21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5" fillId="33" borderId="19" xfId="0" applyNumberFormat="1" applyFont="1" applyFill="1" applyBorder="1" applyAlignment="1" quotePrefix="1">
      <alignment horizontal="right"/>
    </xf>
    <xf numFmtId="3" fontId="15" fillId="33" borderId="21" xfId="0" applyNumberFormat="1" applyFont="1" applyFill="1" applyBorder="1" applyAlignment="1" applyProtection="1">
      <alignment horizontal="right" wrapText="1"/>
      <protection/>
    </xf>
    <xf numFmtId="4" fontId="15" fillId="2" borderId="19" xfId="0" applyNumberFormat="1" applyFont="1" applyFill="1" applyBorder="1" applyAlignment="1" quotePrefix="1">
      <alignment horizontal="right"/>
    </xf>
    <xf numFmtId="3" fontId="15" fillId="2" borderId="19" xfId="0" applyNumberFormat="1" applyFont="1" applyFill="1" applyBorder="1" applyAlignment="1" quotePrefix="1">
      <alignment horizontal="right"/>
    </xf>
    <xf numFmtId="3" fontId="15" fillId="2" borderId="21" xfId="0" applyNumberFormat="1" applyFont="1" applyFill="1" applyBorder="1" applyAlignment="1" applyProtection="1">
      <alignment horizontal="right" wrapText="1"/>
      <protection/>
    </xf>
    <xf numFmtId="3" fontId="15" fillId="0" borderId="21" xfId="0" applyNumberFormat="1" applyFont="1" applyBorder="1" applyAlignment="1">
      <alignment horizontal="right"/>
    </xf>
    <xf numFmtId="3" fontId="15" fillId="2" borderId="21" xfId="0" applyNumberFormat="1" applyFont="1" applyFill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0" fontId="13" fillId="0" borderId="0" xfId="0" applyFont="1" applyAlignment="1">
      <alignment/>
    </xf>
    <xf numFmtId="184" fontId="14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wrapText="1"/>
      <protection/>
    </xf>
    <xf numFmtId="183" fontId="1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83" fontId="1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Font="1" applyFill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183" fontId="7" fillId="0" borderId="0" xfId="0" applyNumberFormat="1" applyFont="1" applyFill="1" applyAlignment="1" applyProtection="1">
      <alignment horizontal="right" vertical="top" wrapText="1" readingOrder="1"/>
      <protection locked="0"/>
    </xf>
    <xf numFmtId="0" fontId="7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right" vertical="center" wrapText="1" readingOrder="1"/>
      <protection locked="0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183" fontId="7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83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2" xfId="0" applyFill="1" applyBorder="1" applyAlignment="1">
      <alignment/>
    </xf>
    <xf numFmtId="183" fontId="1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183" fontId="6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83" fontId="6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2" xfId="0" applyFont="1" applyFill="1" applyBorder="1" applyAlignment="1" applyProtection="1">
      <alignment horizontal="left" vertical="center" wrapText="1" readingOrder="1"/>
      <protection locked="0"/>
    </xf>
    <xf numFmtId="0" fontId="4" fillId="0" borderId="12" xfId="0" applyFont="1" applyFill="1" applyBorder="1" applyAlignment="1" applyProtection="1">
      <alignment horizontal="right" vertical="center" wrapText="1" readingOrder="1"/>
      <protection locked="0"/>
    </xf>
    <xf numFmtId="0" fontId="5" fillId="0" borderId="12" xfId="0" applyFont="1" applyFill="1" applyBorder="1" applyAlignment="1" applyProtection="1">
      <alignment horizontal="left" vertical="top" wrapText="1" readingOrder="1"/>
      <protection locked="0"/>
    </xf>
    <xf numFmtId="0" fontId="5" fillId="0" borderId="12" xfId="0" applyFont="1" applyFill="1" applyBorder="1" applyAlignment="1" applyProtection="1">
      <alignment horizontal="right" vertical="top" wrapText="1" readingOrder="1"/>
      <protection locked="0"/>
    </xf>
    <xf numFmtId="183" fontId="3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12" xfId="0" applyFont="1" applyFill="1" applyBorder="1" applyAlignment="1" applyProtection="1">
      <alignment horizontal="left" vertical="top" wrapText="1" readingOrder="1"/>
      <protection locked="0"/>
    </xf>
    <xf numFmtId="0" fontId="5" fillId="0" borderId="13" xfId="0" applyFont="1" applyFill="1" applyBorder="1" applyAlignment="1" applyProtection="1">
      <alignment horizontal="left" vertical="top" wrapText="1" readingOrder="1"/>
      <protection locked="0"/>
    </xf>
    <xf numFmtId="0" fontId="5" fillId="0" borderId="14" xfId="0" applyFont="1" applyFill="1" applyBorder="1" applyAlignment="1" applyProtection="1">
      <alignment horizontal="left" vertical="top" wrapText="1" readingOrder="1"/>
      <protection locked="0"/>
    </xf>
    <xf numFmtId="0" fontId="5" fillId="0" borderId="13" xfId="0" applyFont="1" applyFill="1" applyBorder="1" applyAlignment="1" applyProtection="1">
      <alignment horizontal="right" vertical="top" wrapText="1" readingOrder="1"/>
      <protection locked="0"/>
    </xf>
    <xf numFmtId="0" fontId="5" fillId="0" borderId="14" xfId="0" applyFont="1" applyFill="1" applyBorder="1" applyAlignment="1" applyProtection="1">
      <alignment horizontal="right" vertical="top" wrapText="1" readingOrder="1"/>
      <protection locked="0"/>
    </xf>
    <xf numFmtId="183" fontId="3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83" fontId="3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Fill="1" applyBorder="1" applyAlignment="1" applyProtection="1">
      <alignment horizontal="center" vertical="center" wrapText="1" readingOrder="1"/>
      <protection locked="0"/>
    </xf>
    <xf numFmtId="0" fontId="8" fillId="0" borderId="13" xfId="0" applyFont="1" applyFill="1" applyBorder="1" applyAlignment="1" applyProtection="1">
      <alignment horizontal="left" vertical="top" wrapText="1" readingOrder="1"/>
      <protection locked="0"/>
    </xf>
    <xf numFmtId="0" fontId="8" fillId="0" borderId="14" xfId="0" applyFont="1" applyFill="1" applyBorder="1" applyAlignment="1" applyProtection="1">
      <alignment horizontal="left" vertical="top" wrapText="1" readingOrder="1"/>
      <protection locked="0"/>
    </xf>
    <xf numFmtId="183" fontId="8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83" fontId="8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34" fillId="0" borderId="22" xfId="50" applyFont="1" applyFill="1" applyBorder="1" applyAlignment="1" applyProtection="1">
      <alignment horizontal="center" vertical="top" wrapText="1" readingOrder="1"/>
      <protection locked="0"/>
    </xf>
    <xf numFmtId="0" fontId="11" fillId="0" borderId="17" xfId="52" applyFont="1" applyFill="1" applyBorder="1" applyAlignment="1">
      <alignment horizontal="left" wrapText="1"/>
      <protection/>
    </xf>
    <xf numFmtId="0" fontId="11" fillId="0" borderId="23" xfId="52" applyFont="1" applyFill="1" applyBorder="1" applyAlignment="1">
      <alignment horizontal="left" wrapText="1"/>
      <protection/>
    </xf>
    <xf numFmtId="0" fontId="11" fillId="0" borderId="24" xfId="52" applyFont="1" applyFill="1" applyBorder="1" applyAlignment="1">
      <alignment horizontal="left" wrapText="1"/>
      <protection/>
    </xf>
    <xf numFmtId="0" fontId="11" fillId="0" borderId="17" xfId="52" applyFont="1" applyFill="1" applyBorder="1" applyAlignment="1">
      <alignment horizontal="left" vertical="center" wrapText="1"/>
      <protection/>
    </xf>
    <xf numFmtId="0" fontId="11" fillId="0" borderId="23" xfId="52" applyFont="1" applyFill="1" applyBorder="1" applyAlignment="1">
      <alignment horizontal="left" vertical="center" wrapText="1"/>
      <protection/>
    </xf>
    <xf numFmtId="0" fontId="11" fillId="0" borderId="24" xfId="52" applyFont="1" applyFill="1" applyBorder="1" applyAlignment="1">
      <alignment horizontal="left" vertical="center" wrapText="1"/>
      <protection/>
    </xf>
    <xf numFmtId="0" fontId="11" fillId="0" borderId="25" xfId="52" applyFont="1" applyFill="1" applyBorder="1" applyAlignment="1">
      <alignment horizontal="left" vertical="center" wrapText="1"/>
      <protection/>
    </xf>
    <xf numFmtId="0" fontId="11" fillId="0" borderId="22" xfId="52" applyFont="1" applyFill="1" applyBorder="1" applyAlignment="1">
      <alignment horizontal="left" vertical="center" wrapText="1"/>
      <protection/>
    </xf>
    <xf numFmtId="0" fontId="11" fillId="0" borderId="26" xfId="52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0" fontId="14" fillId="0" borderId="19" xfId="0" applyNumberFormat="1" applyFont="1" applyFill="1" applyBorder="1" applyAlignment="1" applyProtection="1">
      <alignment horizontal="left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4" fillId="2" borderId="19" xfId="0" applyNumberFormat="1" applyFont="1" applyFill="1" applyBorder="1" applyAlignment="1" applyProtection="1" quotePrefix="1">
      <alignment horizontal="left" wrapText="1"/>
      <protection/>
    </xf>
    <xf numFmtId="0" fontId="13" fillId="2" borderId="2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19" xfId="0" applyNumberFormat="1" applyFont="1" applyFill="1" applyBorder="1" applyAlignment="1" applyProtection="1" quotePrefix="1">
      <alignment horizontal="left" wrapText="1"/>
      <protection/>
    </xf>
    <xf numFmtId="4" fontId="13" fillId="0" borderId="27" xfId="0" applyNumberFormat="1" applyFont="1" applyBorder="1" applyAlignment="1">
      <alignment horizontal="center"/>
    </xf>
    <xf numFmtId="0" fontId="14" fillId="0" borderId="19" xfId="0" applyFont="1" applyBorder="1" applyAlignment="1" quotePrefix="1">
      <alignment horizontal="left"/>
    </xf>
    <xf numFmtId="0" fontId="13" fillId="0" borderId="2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33" borderId="19" xfId="0" applyNumberFormat="1" applyFont="1" applyFill="1" applyBorder="1" applyAlignment="1" applyProtection="1">
      <alignment horizontal="left" wrapText="1"/>
      <protection/>
    </xf>
    <xf numFmtId="0" fontId="15" fillId="33" borderId="20" xfId="0" applyNumberFormat="1" applyFont="1" applyFill="1" applyBorder="1" applyAlignment="1" applyProtection="1">
      <alignment horizontal="left" wrapText="1"/>
      <protection/>
    </xf>
    <xf numFmtId="0" fontId="15" fillId="33" borderId="28" xfId="0" applyNumberFormat="1" applyFont="1" applyFill="1" applyBorder="1" applyAlignment="1" applyProtection="1">
      <alignment horizontal="left" wrapText="1"/>
      <protection/>
    </xf>
    <xf numFmtId="0" fontId="15" fillId="2" borderId="19" xfId="0" applyNumberFormat="1" applyFont="1" applyFill="1" applyBorder="1" applyAlignment="1" applyProtection="1">
      <alignment horizontal="left" wrapText="1"/>
      <protection/>
    </xf>
    <xf numFmtId="0" fontId="15" fillId="2" borderId="20" xfId="0" applyNumberFormat="1" applyFont="1" applyFill="1" applyBorder="1" applyAlignment="1" applyProtection="1">
      <alignment horizontal="left" wrapText="1"/>
      <protection/>
    </xf>
    <xf numFmtId="0" fontId="15" fillId="2" borderId="28" xfId="0" applyNumberFormat="1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center" vertical="top" wrapText="1" readingOrder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4" fillId="2" borderId="19" xfId="0" applyNumberFormat="1" applyFont="1" applyFill="1" applyBorder="1" applyAlignment="1" applyProtection="1">
      <alignment horizontal="left" wrapText="1"/>
      <protection/>
    </xf>
    <xf numFmtId="0" fontId="13" fillId="2" borderId="20" xfId="0" applyNumberFormat="1" applyFont="1" applyFill="1" applyBorder="1" applyAlignment="1" applyProtection="1">
      <alignment/>
      <protection/>
    </xf>
    <xf numFmtId="0" fontId="14" fillId="0" borderId="19" xfId="0" applyFont="1" applyFill="1" applyBorder="1" applyAlignment="1" quotePrefix="1">
      <alignment horizontal="lef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Obično 2" xfId="51"/>
    <cellStyle name="Obično_List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FFFFFF"/>
      <rgbColor rgb="00FF6347"/>
      <rgbColor rgb="000000FF"/>
      <rgbColor rgb="008080FF"/>
      <rgbColor rgb="006A5ACD"/>
      <rgbColor rgb="00FFFF00"/>
      <rgbColor rgb="007871AC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2" sqref="A22:E23"/>
    </sheetView>
  </sheetViews>
  <sheetFormatPr defaultColWidth="9.140625" defaultRowHeight="12.75"/>
  <cols>
    <col min="6" max="10" width="14.28125" style="0" customWidth="1"/>
    <col min="12" max="12" width="11.7109375" style="0" bestFit="1" customWidth="1"/>
  </cols>
  <sheetData>
    <row r="1" spans="1:10" ht="12.75">
      <c r="A1" s="143" t="s">
        <v>141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>
      <c r="A2" s="136" t="s">
        <v>125</v>
      </c>
      <c r="B2" s="136"/>
      <c r="C2" s="136"/>
      <c r="D2" s="136"/>
      <c r="E2" s="136"/>
      <c r="F2" s="136"/>
      <c r="G2" s="136"/>
      <c r="H2" s="136"/>
      <c r="I2" s="144"/>
      <c r="J2" s="144"/>
    </row>
    <row r="3" spans="1:10" ht="36">
      <c r="A3" s="52"/>
      <c r="B3" s="53"/>
      <c r="C3" s="53"/>
      <c r="D3" s="54"/>
      <c r="E3" s="55"/>
      <c r="F3" s="56" t="s">
        <v>126</v>
      </c>
      <c r="G3" s="56" t="s">
        <v>4</v>
      </c>
      <c r="H3" s="56" t="s">
        <v>139</v>
      </c>
      <c r="I3" s="56" t="s">
        <v>127</v>
      </c>
      <c r="J3" s="57" t="s">
        <v>128</v>
      </c>
    </row>
    <row r="4" spans="1:10" ht="24.75" customHeight="1">
      <c r="A4" s="145" t="s">
        <v>129</v>
      </c>
      <c r="B4" s="128"/>
      <c r="C4" s="128"/>
      <c r="D4" s="128"/>
      <c r="E4" s="146"/>
      <c r="F4" s="58">
        <f>+F5+F6</f>
        <v>7032374.18</v>
      </c>
      <c r="G4" s="58">
        <f>F4-H4</f>
        <v>-30981.770000000484</v>
      </c>
      <c r="H4" s="58">
        <f>H5+H6</f>
        <v>7063355.95</v>
      </c>
      <c r="I4" s="58">
        <f>I7</f>
        <v>7351068.96</v>
      </c>
      <c r="J4" s="58">
        <f>J7</f>
        <v>6972424.17</v>
      </c>
    </row>
    <row r="5" spans="1:12" ht="24.75" customHeight="1">
      <c r="A5" s="125" t="s">
        <v>102</v>
      </c>
      <c r="B5" s="126"/>
      <c r="C5" s="126"/>
      <c r="D5" s="126"/>
      <c r="E5" s="135"/>
      <c r="F5" s="59">
        <v>7031374.18</v>
      </c>
      <c r="G5" s="58">
        <f aca="true" t="shared" si="0" ref="G5:G10">F5-H5</f>
        <v>-30981.770000000484</v>
      </c>
      <c r="H5" s="59">
        <f>PRIHODI!I33</f>
        <v>7062355.95</v>
      </c>
      <c r="I5" s="59">
        <v>7350068.96</v>
      </c>
      <c r="J5" s="59">
        <v>6971424.17</v>
      </c>
      <c r="L5" s="51"/>
    </row>
    <row r="6" spans="1:10" ht="24.75" customHeight="1">
      <c r="A6" s="147" t="s">
        <v>123</v>
      </c>
      <c r="B6" s="135"/>
      <c r="C6" s="135"/>
      <c r="D6" s="135"/>
      <c r="E6" s="135"/>
      <c r="F6" s="59">
        <v>1000</v>
      </c>
      <c r="G6" s="58">
        <f t="shared" si="0"/>
        <v>0</v>
      </c>
      <c r="H6" s="59">
        <f>PRIHODI!I34</f>
        <v>1000</v>
      </c>
      <c r="I6" s="59">
        <v>1000</v>
      </c>
      <c r="J6" s="59">
        <v>1000</v>
      </c>
    </row>
    <row r="7" spans="1:10" ht="24.75" customHeight="1">
      <c r="A7" s="60" t="s">
        <v>130</v>
      </c>
      <c r="B7" s="61"/>
      <c r="C7" s="61"/>
      <c r="D7" s="61"/>
      <c r="E7" s="61"/>
      <c r="F7" s="58">
        <f>+F8+F9</f>
        <v>7458361.18</v>
      </c>
      <c r="G7" s="58">
        <f t="shared" si="0"/>
        <v>-118880.50999999978</v>
      </c>
      <c r="H7" s="58">
        <f>H8+H9</f>
        <v>7577241.6899999995</v>
      </c>
      <c r="I7" s="58">
        <f>+I8+I9</f>
        <v>7351068.96</v>
      </c>
      <c r="J7" s="58">
        <f>+J8+J9</f>
        <v>6972424.17</v>
      </c>
    </row>
    <row r="8" spans="1:10" ht="24.75" customHeight="1">
      <c r="A8" s="132" t="s">
        <v>131</v>
      </c>
      <c r="B8" s="126"/>
      <c r="C8" s="126"/>
      <c r="D8" s="126"/>
      <c r="E8" s="126"/>
      <c r="F8" s="62">
        <v>7433356.18</v>
      </c>
      <c r="G8" s="58">
        <f t="shared" si="0"/>
        <v>-58780.83999999985</v>
      </c>
      <c r="H8" s="62">
        <f>RASHODI!H9+RASHODI!H19+RASHODI!H27+RASHODI!H32+RASHODI!H37+RASHODI!H51+RASHODI!H56+RASHODI!H66+RASHODI!H71+RASHODI!H83+RASHODI!H92</f>
        <v>7492137.02</v>
      </c>
      <c r="I8" s="62">
        <v>7326463.96</v>
      </c>
      <c r="J8" s="62">
        <v>6947819.17</v>
      </c>
    </row>
    <row r="9" spans="1:10" ht="24.75" customHeight="1">
      <c r="A9" s="134" t="s">
        <v>67</v>
      </c>
      <c r="B9" s="135"/>
      <c r="C9" s="135"/>
      <c r="D9" s="135"/>
      <c r="E9" s="135"/>
      <c r="F9" s="62">
        <v>25005</v>
      </c>
      <c r="G9" s="58">
        <f t="shared" si="0"/>
        <v>-60099.67</v>
      </c>
      <c r="H9" s="62">
        <f>RASHODI!H98</f>
        <v>85104.67</v>
      </c>
      <c r="I9" s="62">
        <v>24605</v>
      </c>
      <c r="J9" s="62">
        <v>24605</v>
      </c>
    </row>
    <row r="10" spans="1:10" ht="24.75" customHeight="1">
      <c r="A10" s="127" t="s">
        <v>132</v>
      </c>
      <c r="B10" s="128"/>
      <c r="C10" s="128"/>
      <c r="D10" s="128"/>
      <c r="E10" s="128"/>
      <c r="F10" s="63">
        <v>425987</v>
      </c>
      <c r="G10" s="58">
        <f t="shared" si="0"/>
        <v>-87898.73999999999</v>
      </c>
      <c r="H10" s="63">
        <f>PRIHODI!I30</f>
        <v>513885.74</v>
      </c>
      <c r="I10" s="63">
        <f>+I4-I7</f>
        <v>0</v>
      </c>
      <c r="J10" s="63">
        <f>+J4-J7</f>
        <v>0</v>
      </c>
    </row>
    <row r="11" spans="1:10" ht="24.75" customHeight="1">
      <c r="A11" s="136"/>
      <c r="B11" s="130"/>
      <c r="C11" s="130"/>
      <c r="D11" s="130"/>
      <c r="E11" s="130"/>
      <c r="F11" s="131"/>
      <c r="G11" s="131"/>
      <c r="H11" s="131"/>
      <c r="I11" s="131"/>
      <c r="J11" s="131"/>
    </row>
    <row r="12" spans="1:10" ht="24.75" customHeight="1">
      <c r="A12" s="52"/>
      <c r="B12" s="53"/>
      <c r="C12" s="53"/>
      <c r="D12" s="54"/>
      <c r="E12" s="55"/>
      <c r="F12" s="56" t="s">
        <v>140</v>
      </c>
      <c r="G12" s="56" t="s">
        <v>4</v>
      </c>
      <c r="H12" s="56" t="s">
        <v>139</v>
      </c>
      <c r="I12" s="56" t="s">
        <v>127</v>
      </c>
      <c r="J12" s="57" t="s">
        <v>128</v>
      </c>
    </row>
    <row r="13" spans="1:10" ht="24.75" customHeight="1">
      <c r="A13" s="137" t="s">
        <v>133</v>
      </c>
      <c r="B13" s="138"/>
      <c r="C13" s="138"/>
      <c r="D13" s="138"/>
      <c r="E13" s="139"/>
      <c r="F13" s="65">
        <v>0</v>
      </c>
      <c r="G13" s="65"/>
      <c r="H13" s="65">
        <v>0</v>
      </c>
      <c r="I13" s="65">
        <v>0</v>
      </c>
      <c r="J13" s="66">
        <v>0</v>
      </c>
    </row>
    <row r="14" spans="1:10" ht="24.75" customHeight="1">
      <c r="A14" s="140" t="s">
        <v>134</v>
      </c>
      <c r="B14" s="141"/>
      <c r="C14" s="141"/>
      <c r="D14" s="141"/>
      <c r="E14" s="142"/>
      <c r="F14" s="67">
        <v>425987</v>
      </c>
      <c r="G14" s="67">
        <f>F14-H14</f>
        <v>-87898.73999999999</v>
      </c>
      <c r="H14" s="67">
        <v>513885.74</v>
      </c>
      <c r="I14" s="68">
        <v>0</v>
      </c>
      <c r="J14" s="69">
        <v>0</v>
      </c>
    </row>
    <row r="15" spans="1:10" ht="24.75" customHeight="1">
      <c r="A15" s="129"/>
      <c r="B15" s="130"/>
      <c r="C15" s="130"/>
      <c r="D15" s="130"/>
      <c r="E15" s="130"/>
      <c r="F15" s="131"/>
      <c r="G15" s="131"/>
      <c r="H15" s="131"/>
      <c r="I15" s="131"/>
      <c r="J15" s="131"/>
    </row>
    <row r="16" spans="1:10" ht="24.75" customHeight="1">
      <c r="A16" s="52"/>
      <c r="B16" s="53"/>
      <c r="C16" s="53"/>
      <c r="D16" s="54"/>
      <c r="E16" s="55"/>
      <c r="F16" s="56" t="s">
        <v>140</v>
      </c>
      <c r="G16" s="56" t="s">
        <v>4</v>
      </c>
      <c r="H16" s="56" t="s">
        <v>139</v>
      </c>
      <c r="I16" s="56" t="s">
        <v>127</v>
      </c>
      <c r="J16" s="57" t="s">
        <v>128</v>
      </c>
    </row>
    <row r="17" spans="1:10" ht="24.75" customHeight="1">
      <c r="A17" s="125" t="s">
        <v>135</v>
      </c>
      <c r="B17" s="126"/>
      <c r="C17" s="126"/>
      <c r="D17" s="126"/>
      <c r="E17" s="126"/>
      <c r="F17" s="70"/>
      <c r="G17" s="70"/>
      <c r="H17" s="70"/>
      <c r="I17" s="70"/>
      <c r="J17" s="70"/>
    </row>
    <row r="18" spans="1:10" ht="24.75" customHeight="1">
      <c r="A18" s="125" t="s">
        <v>136</v>
      </c>
      <c r="B18" s="126"/>
      <c r="C18" s="126"/>
      <c r="D18" s="126"/>
      <c r="E18" s="126"/>
      <c r="F18" s="70"/>
      <c r="G18" s="70"/>
      <c r="H18" s="70"/>
      <c r="I18" s="70"/>
      <c r="J18" s="70"/>
    </row>
    <row r="19" spans="1:10" ht="24.75" customHeight="1">
      <c r="A19" s="127" t="s">
        <v>137</v>
      </c>
      <c r="B19" s="128"/>
      <c r="C19" s="128"/>
      <c r="D19" s="128"/>
      <c r="E19" s="128"/>
      <c r="F19" s="71">
        <f>F17-F18</f>
        <v>0</v>
      </c>
      <c r="G19" s="71">
        <v>0</v>
      </c>
      <c r="H19" s="71">
        <v>0</v>
      </c>
      <c r="I19" s="71">
        <f>I17-I18</f>
        <v>0</v>
      </c>
      <c r="J19" s="71">
        <f>J17-J18</f>
        <v>0</v>
      </c>
    </row>
    <row r="20" spans="1:10" ht="24.75" customHeight="1">
      <c r="A20" s="129"/>
      <c r="B20" s="130"/>
      <c r="C20" s="130"/>
      <c r="D20" s="130"/>
      <c r="E20" s="130"/>
      <c r="F20" s="131"/>
      <c r="G20" s="131"/>
      <c r="H20" s="131"/>
      <c r="I20" s="131"/>
      <c r="J20" s="131"/>
    </row>
    <row r="21" spans="1:10" ht="24.75" customHeight="1">
      <c r="A21" s="132" t="s">
        <v>138</v>
      </c>
      <c r="B21" s="126"/>
      <c r="C21" s="126"/>
      <c r="D21" s="126"/>
      <c r="E21" s="126"/>
      <c r="F21" s="72">
        <v>425987</v>
      </c>
      <c r="G21" s="72"/>
      <c r="H21" s="72">
        <v>513885.74</v>
      </c>
      <c r="I21" s="70">
        <f>I10+I14+I19</f>
        <v>0</v>
      </c>
      <c r="J21" s="70">
        <f>J10+J14+J19</f>
        <v>0</v>
      </c>
    </row>
    <row r="22" spans="1:10" ht="12.75">
      <c r="A22" s="73" t="s">
        <v>143</v>
      </c>
      <c r="B22" s="73"/>
      <c r="C22" s="73"/>
      <c r="D22" s="74"/>
      <c r="E22" s="64"/>
      <c r="F22" s="75"/>
      <c r="G22" s="75"/>
      <c r="H22" s="75"/>
      <c r="I22" s="133" t="s">
        <v>93</v>
      </c>
      <c r="J22" s="133"/>
    </row>
    <row r="23" spans="1:10" ht="12.75">
      <c r="A23" s="123" t="s">
        <v>144</v>
      </c>
      <c r="B23" s="123"/>
      <c r="C23" s="123"/>
      <c r="D23" s="123"/>
      <c r="E23" s="123"/>
      <c r="F23" s="64"/>
      <c r="G23" s="64"/>
      <c r="H23" s="64"/>
      <c r="I23" s="124" t="s">
        <v>94</v>
      </c>
      <c r="J23" s="124"/>
    </row>
  </sheetData>
  <sheetProtection/>
  <mergeCells count="20">
    <mergeCell ref="A1:J1"/>
    <mergeCell ref="A2:J2"/>
    <mergeCell ref="A4:E4"/>
    <mergeCell ref="A5:E5"/>
    <mergeCell ref="A6:E6"/>
    <mergeCell ref="A8:E8"/>
    <mergeCell ref="A9:E9"/>
    <mergeCell ref="A10:E10"/>
    <mergeCell ref="A11:J11"/>
    <mergeCell ref="A13:E13"/>
    <mergeCell ref="A14:E14"/>
    <mergeCell ref="A15:J15"/>
    <mergeCell ref="A23:E23"/>
    <mergeCell ref="I23:J23"/>
    <mergeCell ref="A17:E17"/>
    <mergeCell ref="A18:E18"/>
    <mergeCell ref="A19:E19"/>
    <mergeCell ref="A20:J20"/>
    <mergeCell ref="A21:E21"/>
    <mergeCell ref="I22:J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2" sqref="A2"/>
    </sheetView>
  </sheetViews>
  <sheetFormatPr defaultColWidth="9.140625" defaultRowHeight="12.75"/>
  <cols>
    <col min="7" max="7" width="11.140625" style="0" customWidth="1"/>
    <col min="9" max="9" width="14.00390625" style="0" bestFit="1" customWidth="1"/>
    <col min="10" max="11" width="10.00390625" style="0" bestFit="1" customWidth="1"/>
  </cols>
  <sheetData>
    <row r="1" spans="1:11" ht="12.75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>
      <c r="A2" s="39"/>
      <c r="B2" s="39"/>
      <c r="C2" s="39"/>
      <c r="D2" s="39"/>
      <c r="E2" s="39"/>
      <c r="F2" s="39"/>
      <c r="G2" s="40" t="s">
        <v>96</v>
      </c>
      <c r="H2" s="40" t="s">
        <v>4</v>
      </c>
      <c r="I2" s="40" t="s">
        <v>124</v>
      </c>
      <c r="J2" s="40" t="s">
        <v>97</v>
      </c>
      <c r="K2" s="40" t="s">
        <v>97</v>
      </c>
    </row>
    <row r="3" spans="1:11" ht="12.75">
      <c r="A3" s="41" t="s">
        <v>1</v>
      </c>
      <c r="B3" s="41" t="s">
        <v>98</v>
      </c>
      <c r="C3" s="41"/>
      <c r="D3" s="39"/>
      <c r="E3" s="39"/>
      <c r="F3" s="39"/>
      <c r="G3" s="40" t="s">
        <v>99</v>
      </c>
      <c r="H3" s="40"/>
      <c r="I3" s="40" t="s">
        <v>99</v>
      </c>
      <c r="J3" s="40" t="s">
        <v>100</v>
      </c>
      <c r="K3" s="40" t="s">
        <v>101</v>
      </c>
    </row>
    <row r="4" spans="1:11" ht="12.75">
      <c r="A4" s="41">
        <v>6</v>
      </c>
      <c r="B4" s="39" t="s">
        <v>102</v>
      </c>
      <c r="C4" s="39"/>
      <c r="D4" s="39"/>
      <c r="E4" s="39"/>
      <c r="F4" s="42"/>
      <c r="G4" s="42">
        <f>G5+G10+G13+G16+G20</f>
        <v>7031374.18</v>
      </c>
      <c r="H4" s="42">
        <f>I4-G4</f>
        <v>30981.770000000484</v>
      </c>
      <c r="I4" s="42">
        <f>I5+I10+I13+I16+I20</f>
        <v>7062355.95</v>
      </c>
      <c r="J4" s="42"/>
      <c r="K4" s="42"/>
    </row>
    <row r="5" spans="1:11" ht="12.75">
      <c r="A5" s="41">
        <v>63</v>
      </c>
      <c r="B5" s="39" t="s">
        <v>103</v>
      </c>
      <c r="C5" s="39"/>
      <c r="D5" s="39"/>
      <c r="E5" s="39"/>
      <c r="F5" s="42"/>
      <c r="G5" s="40">
        <f>G6+G8</f>
        <v>5922350.01</v>
      </c>
      <c r="H5" s="42">
        <f>I5-G5</f>
        <v>28300.480000000447</v>
      </c>
      <c r="I5" s="40">
        <f>I6+I8</f>
        <v>5950650.49</v>
      </c>
      <c r="J5" s="40">
        <v>6240644.79</v>
      </c>
      <c r="K5" s="40">
        <v>5862000</v>
      </c>
    </row>
    <row r="6" spans="1:11" ht="12.75">
      <c r="A6" s="39">
        <v>636</v>
      </c>
      <c r="B6" s="39" t="s">
        <v>104</v>
      </c>
      <c r="C6" s="39"/>
      <c r="D6" s="39"/>
      <c r="E6" s="39"/>
      <c r="F6" s="39"/>
      <c r="G6" s="43">
        <v>5911600.01</v>
      </c>
      <c r="H6" s="42">
        <f>I6-G6</f>
        <v>0</v>
      </c>
      <c r="I6" s="43">
        <v>5911600.01</v>
      </c>
      <c r="J6" s="43"/>
      <c r="K6" s="43"/>
    </row>
    <row r="7" spans="1:11" ht="12.75">
      <c r="A7" s="39">
        <v>636</v>
      </c>
      <c r="B7" s="39" t="s">
        <v>105</v>
      </c>
      <c r="C7" s="39"/>
      <c r="D7" s="39"/>
      <c r="E7" s="39"/>
      <c r="F7" s="39"/>
      <c r="G7" s="43">
        <v>0</v>
      </c>
      <c r="H7" s="42">
        <f>I7-G7</f>
        <v>0</v>
      </c>
      <c r="I7" s="43">
        <v>0</v>
      </c>
      <c r="J7" s="43"/>
      <c r="K7" s="43"/>
    </row>
    <row r="8" spans="1:11" ht="12.75">
      <c r="A8" s="39">
        <v>638</v>
      </c>
      <c r="B8" s="39" t="s">
        <v>106</v>
      </c>
      <c r="C8" s="39"/>
      <c r="D8" s="39"/>
      <c r="E8" s="39"/>
      <c r="F8" s="39"/>
      <c r="G8" s="43">
        <v>10750</v>
      </c>
      <c r="H8" s="42">
        <f>I8-G8</f>
        <v>28300.480000000003</v>
      </c>
      <c r="I8" s="43">
        <v>39050.48</v>
      </c>
      <c r="J8" s="43"/>
      <c r="K8" s="43"/>
    </row>
    <row r="9" spans="1:11" ht="12.75">
      <c r="A9" s="41"/>
      <c r="B9" s="39"/>
      <c r="C9" s="39"/>
      <c r="D9" s="39"/>
      <c r="E9" s="39"/>
      <c r="F9" s="42"/>
      <c r="G9" s="42"/>
      <c r="H9" s="42"/>
      <c r="I9" s="42"/>
      <c r="J9" s="42"/>
      <c r="K9" s="42"/>
    </row>
    <row r="10" spans="1:11" ht="12.75">
      <c r="A10" s="41">
        <v>64</v>
      </c>
      <c r="B10" s="39" t="s">
        <v>107</v>
      </c>
      <c r="C10" s="39"/>
      <c r="D10" s="39"/>
      <c r="E10" s="39"/>
      <c r="F10" s="44"/>
      <c r="G10" s="40">
        <v>5</v>
      </c>
      <c r="H10" s="42">
        <f>I10-G10</f>
        <v>0</v>
      </c>
      <c r="I10" s="40">
        <v>5</v>
      </c>
      <c r="J10" s="40">
        <v>5</v>
      </c>
      <c r="K10" s="40">
        <v>5</v>
      </c>
    </row>
    <row r="11" spans="1:11" ht="12.75">
      <c r="A11" s="39">
        <v>641</v>
      </c>
      <c r="B11" s="39" t="s">
        <v>108</v>
      </c>
      <c r="C11" s="39"/>
      <c r="D11" s="39"/>
      <c r="E11" s="39" t="s">
        <v>109</v>
      </c>
      <c r="F11" s="45"/>
      <c r="G11" s="42">
        <v>5</v>
      </c>
      <c r="H11" s="42">
        <f>I11-G11</f>
        <v>0</v>
      </c>
      <c r="I11" s="42">
        <v>5</v>
      </c>
      <c r="J11" s="42"/>
      <c r="K11" s="40"/>
    </row>
    <row r="12" spans="1:11" ht="12.75">
      <c r="A12" s="39"/>
      <c r="B12" s="39"/>
      <c r="C12" s="39"/>
      <c r="D12" s="39"/>
      <c r="E12" s="39"/>
      <c r="F12" s="45"/>
      <c r="G12" s="42"/>
      <c r="H12" s="42"/>
      <c r="I12" s="42"/>
      <c r="J12" s="42"/>
      <c r="K12" s="40"/>
    </row>
    <row r="13" spans="1:11" ht="12.75">
      <c r="A13" s="41">
        <v>65</v>
      </c>
      <c r="B13" s="39" t="s">
        <v>110</v>
      </c>
      <c r="C13" s="39"/>
      <c r="D13" s="39"/>
      <c r="E13" s="39"/>
      <c r="F13" s="45"/>
      <c r="G13" s="40">
        <v>34000</v>
      </c>
      <c r="H13" s="42">
        <f>I13-G13</f>
        <v>0</v>
      </c>
      <c r="I13" s="40">
        <v>34000</v>
      </c>
      <c r="J13" s="40">
        <v>33600</v>
      </c>
      <c r="K13" s="40">
        <v>33600</v>
      </c>
    </row>
    <row r="14" spans="1:13" ht="12.75">
      <c r="A14" s="39">
        <v>652</v>
      </c>
      <c r="B14" s="39" t="s">
        <v>111</v>
      </c>
      <c r="C14" s="39"/>
      <c r="D14" s="39"/>
      <c r="E14" s="39"/>
      <c r="F14" s="45"/>
      <c r="G14" s="42">
        <v>34000</v>
      </c>
      <c r="H14" s="42">
        <f>I14-G14</f>
        <v>0</v>
      </c>
      <c r="I14" s="42">
        <v>34000</v>
      </c>
      <c r="J14" s="42"/>
      <c r="K14" s="40"/>
      <c r="M14" s="51"/>
    </row>
    <row r="15" spans="1:11" ht="12.75">
      <c r="A15" s="39"/>
      <c r="B15" s="39"/>
      <c r="C15" s="39"/>
      <c r="D15" s="39"/>
      <c r="E15" s="39"/>
      <c r="F15" s="39"/>
      <c r="G15" s="42"/>
      <c r="H15" s="42"/>
      <c r="I15" s="42"/>
      <c r="J15" s="42"/>
      <c r="K15" s="40"/>
    </row>
    <row r="16" spans="1:11" ht="12.75">
      <c r="A16" s="46">
        <v>66</v>
      </c>
      <c r="B16" s="114" t="s">
        <v>112</v>
      </c>
      <c r="C16" s="115"/>
      <c r="D16" s="115"/>
      <c r="E16" s="115"/>
      <c r="F16" s="116"/>
      <c r="G16" s="40">
        <v>8400</v>
      </c>
      <c r="H16" s="42">
        <f>I16-G16</f>
        <v>0</v>
      </c>
      <c r="I16" s="40">
        <v>8400</v>
      </c>
      <c r="J16" s="40">
        <v>4200</v>
      </c>
      <c r="K16" s="40">
        <v>4200</v>
      </c>
    </row>
    <row r="17" spans="1:11" ht="12.75">
      <c r="A17" s="47">
        <v>661</v>
      </c>
      <c r="B17" s="117" t="s">
        <v>113</v>
      </c>
      <c r="C17" s="118"/>
      <c r="D17" s="118"/>
      <c r="E17" s="118"/>
      <c r="F17" s="119"/>
      <c r="G17" s="42">
        <v>8400</v>
      </c>
      <c r="H17" s="42">
        <f>I17-G17</f>
        <v>0</v>
      </c>
      <c r="I17" s="42">
        <v>8400</v>
      </c>
      <c r="J17" s="42"/>
      <c r="K17" s="40"/>
    </row>
    <row r="18" spans="1:11" ht="12.75">
      <c r="A18" s="48">
        <v>663</v>
      </c>
      <c r="B18" s="120" t="s">
        <v>114</v>
      </c>
      <c r="C18" s="121"/>
      <c r="D18" s="121"/>
      <c r="E18" s="121"/>
      <c r="F18" s="122"/>
      <c r="G18" s="42"/>
      <c r="H18" s="42">
        <f>I18-G18</f>
        <v>0</v>
      </c>
      <c r="I18" s="42"/>
      <c r="J18" s="42"/>
      <c r="K18" s="40"/>
    </row>
    <row r="19" spans="1:11" ht="12.75">
      <c r="A19" s="39"/>
      <c r="B19" s="39"/>
      <c r="C19" s="39"/>
      <c r="D19" s="39"/>
      <c r="E19" s="39"/>
      <c r="F19" s="39"/>
      <c r="G19" s="42"/>
      <c r="H19" s="42"/>
      <c r="I19" s="42"/>
      <c r="J19" s="42"/>
      <c r="K19" s="40"/>
    </row>
    <row r="20" spans="1:11" ht="12.75">
      <c r="A20" s="41">
        <v>67</v>
      </c>
      <c r="B20" s="39" t="s">
        <v>103</v>
      </c>
      <c r="C20" s="39"/>
      <c r="D20" s="39"/>
      <c r="E20" s="39"/>
      <c r="F20" s="39"/>
      <c r="G20" s="40">
        <v>1066619.17</v>
      </c>
      <c r="H20" s="42">
        <f>I20-G20</f>
        <v>2681.2900000000373</v>
      </c>
      <c r="I20" s="40">
        <v>1069300.46</v>
      </c>
      <c r="J20" s="40">
        <v>1071619.17</v>
      </c>
      <c r="K20" s="49">
        <v>1071619.17</v>
      </c>
    </row>
    <row r="21" spans="1:11" ht="12.75">
      <c r="A21" s="39">
        <v>671</v>
      </c>
      <c r="B21" s="39" t="s">
        <v>115</v>
      </c>
      <c r="C21" s="39"/>
      <c r="D21" s="39"/>
      <c r="E21" s="39"/>
      <c r="F21" s="39"/>
      <c r="G21" s="42">
        <v>1066619.17</v>
      </c>
      <c r="H21" s="42">
        <f>I21-G21</f>
        <v>2681.2900000000373</v>
      </c>
      <c r="I21" s="42">
        <v>1069300.46</v>
      </c>
      <c r="J21" s="42"/>
      <c r="K21" s="40"/>
    </row>
    <row r="22" spans="1:11" ht="12.75">
      <c r="A22" s="39"/>
      <c r="B22" s="39"/>
      <c r="C22" s="39"/>
      <c r="D22" s="39"/>
      <c r="E22" s="39"/>
      <c r="F22" s="39"/>
      <c r="G22" s="42"/>
      <c r="H22" s="42"/>
      <c r="I22" s="42"/>
      <c r="J22" s="42"/>
      <c r="K22" s="40"/>
    </row>
    <row r="23" spans="1:11" ht="12.75">
      <c r="A23" s="39"/>
      <c r="B23" s="39"/>
      <c r="C23" s="39"/>
      <c r="D23" s="39"/>
      <c r="E23" s="39"/>
      <c r="F23" s="39"/>
      <c r="G23" s="42"/>
      <c r="H23" s="42"/>
      <c r="I23" s="42"/>
      <c r="J23" s="42"/>
      <c r="K23" s="40"/>
    </row>
    <row r="24" spans="1:11" ht="12.75">
      <c r="A24" s="41">
        <v>7</v>
      </c>
      <c r="B24" s="39" t="s">
        <v>116</v>
      </c>
      <c r="C24" s="39"/>
      <c r="D24" s="39"/>
      <c r="E24" s="39"/>
      <c r="F24" s="39"/>
      <c r="G24" s="42">
        <v>1000</v>
      </c>
      <c r="H24" s="42">
        <f>I24-G24</f>
        <v>0</v>
      </c>
      <c r="I24" s="42">
        <v>1000</v>
      </c>
      <c r="J24" s="42"/>
      <c r="K24" s="40"/>
    </row>
    <row r="25" spans="1:11" ht="12.75">
      <c r="A25" s="41">
        <v>72</v>
      </c>
      <c r="B25" s="39" t="s">
        <v>117</v>
      </c>
      <c r="C25" s="39"/>
      <c r="D25" s="39"/>
      <c r="E25" s="39"/>
      <c r="F25" s="39"/>
      <c r="G25" s="40">
        <v>1000</v>
      </c>
      <c r="H25" s="42">
        <f>I25-G25</f>
        <v>0</v>
      </c>
      <c r="I25" s="40">
        <v>1000</v>
      </c>
      <c r="J25" s="40">
        <v>1000</v>
      </c>
      <c r="K25" s="40">
        <v>1000</v>
      </c>
    </row>
    <row r="26" spans="1:11" ht="12.75">
      <c r="A26" s="39">
        <v>721</v>
      </c>
      <c r="B26" s="39" t="s">
        <v>118</v>
      </c>
      <c r="C26" s="39"/>
      <c r="D26" s="39"/>
      <c r="E26" s="39"/>
      <c r="F26" s="39"/>
      <c r="G26" s="42">
        <v>1000</v>
      </c>
      <c r="H26" s="42">
        <f>I26-G26</f>
        <v>0</v>
      </c>
      <c r="I26" s="42">
        <v>1000</v>
      </c>
      <c r="J26" s="42"/>
      <c r="K26" s="40"/>
    </row>
    <row r="27" spans="1:11" ht="12.75">
      <c r="A27" s="39"/>
      <c r="B27" s="39"/>
      <c r="C27" s="39"/>
      <c r="D27" s="39"/>
      <c r="E27" s="39"/>
      <c r="F27" s="50"/>
      <c r="G27" s="42"/>
      <c r="H27" s="42"/>
      <c r="I27" s="42"/>
      <c r="J27" s="42"/>
      <c r="K27" s="40"/>
    </row>
    <row r="28" spans="1:11" ht="12.75">
      <c r="A28" s="41">
        <v>9</v>
      </c>
      <c r="B28" s="39" t="s">
        <v>119</v>
      </c>
      <c r="C28" s="39"/>
      <c r="D28" s="39"/>
      <c r="E28" s="39"/>
      <c r="F28" s="39"/>
      <c r="G28" s="42">
        <v>425987</v>
      </c>
      <c r="H28" s="42">
        <f>I28-G28</f>
        <v>87898.73999999999</v>
      </c>
      <c r="I28" s="42">
        <v>513885.74</v>
      </c>
      <c r="J28" s="42"/>
      <c r="K28" s="40"/>
    </row>
    <row r="29" spans="1:11" ht="12.75">
      <c r="A29" s="41">
        <v>92</v>
      </c>
      <c r="B29" s="39" t="s">
        <v>120</v>
      </c>
      <c r="C29" s="39"/>
      <c r="D29" s="39"/>
      <c r="E29" s="39"/>
      <c r="F29" s="39"/>
      <c r="G29" s="42">
        <v>425987</v>
      </c>
      <c r="H29" s="42">
        <f>I29-G29</f>
        <v>87898.73999999999</v>
      </c>
      <c r="I29" s="42">
        <v>513885.74</v>
      </c>
      <c r="J29" s="40">
        <v>0</v>
      </c>
      <c r="K29" s="40">
        <v>0</v>
      </c>
    </row>
    <row r="30" spans="1:11" ht="12.75">
      <c r="A30" s="39">
        <v>922</v>
      </c>
      <c r="B30" s="39" t="s">
        <v>121</v>
      </c>
      <c r="C30" s="39"/>
      <c r="D30" s="39"/>
      <c r="E30" s="39"/>
      <c r="F30" s="39"/>
      <c r="G30" s="42">
        <v>425987</v>
      </c>
      <c r="H30" s="42">
        <f>I30-G30</f>
        <v>87898.73999999999</v>
      </c>
      <c r="I30" s="42">
        <v>513885.74</v>
      </c>
      <c r="J30" s="42"/>
      <c r="K30" s="40"/>
    </row>
    <row r="31" spans="1:11" ht="12.75">
      <c r="A31" s="39"/>
      <c r="B31" s="39"/>
      <c r="C31" s="39"/>
      <c r="D31" s="39"/>
      <c r="E31" s="39"/>
      <c r="F31" s="39"/>
      <c r="G31" s="42"/>
      <c r="H31" s="42"/>
      <c r="I31" s="42"/>
      <c r="J31" s="42"/>
      <c r="K31" s="42"/>
    </row>
    <row r="32" spans="1:11" ht="12.75">
      <c r="A32" s="41" t="s">
        <v>122</v>
      </c>
      <c r="B32" s="39"/>
      <c r="C32" s="39"/>
      <c r="D32" s="39"/>
      <c r="E32" s="39"/>
      <c r="F32" s="39"/>
      <c r="G32" s="40"/>
      <c r="H32" s="42"/>
      <c r="I32" s="40"/>
      <c r="J32" s="40"/>
      <c r="K32" s="40"/>
    </row>
    <row r="33" spans="1:11" ht="12.75">
      <c r="A33" s="41">
        <v>6</v>
      </c>
      <c r="B33" s="41" t="s">
        <v>102</v>
      </c>
      <c r="C33" s="41"/>
      <c r="D33" s="41"/>
      <c r="E33" s="41"/>
      <c r="F33" s="41"/>
      <c r="G33" s="42">
        <f>G5+G10+G13+G16+G20</f>
        <v>7031374.18</v>
      </c>
      <c r="H33" s="42">
        <f>I33-G33</f>
        <v>30981.770000000484</v>
      </c>
      <c r="I33" s="42">
        <f>I5+I10+I13+I16+I20</f>
        <v>7062355.95</v>
      </c>
      <c r="J33" s="42">
        <f>J5+J10+J13+J16+J20</f>
        <v>7350068.96</v>
      </c>
      <c r="K33" s="42">
        <f>K20+K16+K13+K10+K5</f>
        <v>6971424.17</v>
      </c>
    </row>
    <row r="34" spans="1:11" ht="12.75">
      <c r="A34" s="41">
        <v>7</v>
      </c>
      <c r="B34" s="41" t="s">
        <v>123</v>
      </c>
      <c r="C34" s="41"/>
      <c r="D34" s="41"/>
      <c r="E34" s="41"/>
      <c r="F34" s="41"/>
      <c r="G34" s="42">
        <f>G25</f>
        <v>1000</v>
      </c>
      <c r="H34" s="42">
        <f>I34-G34</f>
        <v>0</v>
      </c>
      <c r="I34" s="42">
        <f>I25</f>
        <v>1000</v>
      </c>
      <c r="J34" s="42">
        <f>J25</f>
        <v>1000</v>
      </c>
      <c r="K34" s="42">
        <v>1000</v>
      </c>
    </row>
    <row r="35" spans="1:11" ht="12.75">
      <c r="A35" s="41">
        <v>9</v>
      </c>
      <c r="B35" s="41" t="s">
        <v>120</v>
      </c>
      <c r="C35" s="39"/>
      <c r="D35" s="39"/>
      <c r="E35" s="39"/>
      <c r="F35" s="47"/>
      <c r="G35" s="42">
        <v>425987</v>
      </c>
      <c r="H35" s="42">
        <f>I35-G35</f>
        <v>87898.73999999999</v>
      </c>
      <c r="I35" s="42">
        <v>513885.74</v>
      </c>
      <c r="J35" s="42">
        <v>0</v>
      </c>
      <c r="K35" s="42">
        <v>0</v>
      </c>
    </row>
    <row r="36" spans="1:11" ht="12.75">
      <c r="A36" s="41"/>
      <c r="B36" s="41"/>
      <c r="C36" s="39"/>
      <c r="D36" s="39"/>
      <c r="E36" s="39"/>
      <c r="F36" s="47"/>
      <c r="G36" s="42"/>
      <c r="H36" s="42"/>
      <c r="I36" s="42"/>
      <c r="J36" s="42"/>
      <c r="K36" s="42"/>
    </row>
    <row r="37" spans="1:11" ht="12.75">
      <c r="A37" s="41" t="s">
        <v>122</v>
      </c>
      <c r="B37" s="39"/>
      <c r="C37" s="39"/>
      <c r="D37" s="39"/>
      <c r="E37" s="39"/>
      <c r="F37" s="39"/>
      <c r="G37" s="40">
        <f>G33+G34+G35</f>
        <v>7458361.18</v>
      </c>
      <c r="H37" s="42">
        <f>I37-G37</f>
        <v>118880.51000000071</v>
      </c>
      <c r="I37" s="40">
        <f>I33+I34+I35</f>
        <v>7577241.69</v>
      </c>
      <c r="J37" s="40">
        <f>J33+J34</f>
        <v>7351068.96</v>
      </c>
      <c r="K37" s="40">
        <f>K33+K34+K35</f>
        <v>6972424.17</v>
      </c>
    </row>
    <row r="41" ht="12.75">
      <c r="I41" s="51"/>
    </row>
    <row r="43" ht="12.75">
      <c r="I43" s="51"/>
    </row>
  </sheetData>
  <sheetProtection/>
  <mergeCells count="4">
    <mergeCell ref="A1:K1"/>
    <mergeCell ref="B16:F16"/>
    <mergeCell ref="B17:F17"/>
    <mergeCell ref="B18:F1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2"/>
  <sheetViews>
    <sheetView showGridLines="0" tabSelected="1" zoomScalePageLayoutView="0" workbookViewId="0" topLeftCell="A1">
      <pane ySplit="1" topLeftCell="A86" activePane="bottomLeft" state="frozen"/>
      <selection pane="topLeft" activeCell="A1" sqref="A1"/>
      <selection pane="bottomLeft" activeCell="A120" sqref="A120"/>
    </sheetView>
  </sheetViews>
  <sheetFormatPr defaultColWidth="9.140625" defaultRowHeight="12.75"/>
  <cols>
    <col min="1" max="1" width="13.421875" style="0" customWidth="1"/>
    <col min="2" max="2" width="7.00390625" style="0" customWidth="1"/>
    <col min="3" max="3" width="7.8515625" style="0" customWidth="1"/>
    <col min="4" max="4" width="40.7109375" style="0" customWidth="1"/>
    <col min="5" max="5" width="14.28125" style="0" customWidth="1"/>
    <col min="6" max="6" width="5.7109375" style="0" customWidth="1"/>
    <col min="7" max="7" width="5.8515625" style="0" customWidth="1"/>
    <col min="8" max="8" width="12.28125" style="0" customWidth="1"/>
    <col min="9" max="10" width="13.421875" style="0" customWidth="1"/>
    <col min="11" max="11" width="0" style="0" hidden="1" customWidth="1"/>
    <col min="13" max="13" width="9.7109375" style="0" bestFit="1" customWidth="1"/>
    <col min="15" max="15" width="12.28125" style="0" bestFit="1" customWidth="1"/>
  </cols>
  <sheetData>
    <row r="1" spans="4:11" ht="39.75" customHeight="1">
      <c r="D1" s="78" t="s">
        <v>91</v>
      </c>
      <c r="E1" s="78"/>
      <c r="F1" s="78"/>
      <c r="G1" s="78"/>
      <c r="H1" s="78"/>
      <c r="I1" s="78"/>
      <c r="J1" s="78"/>
      <c r="K1" s="78"/>
    </row>
    <row r="2" spans="1:15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"/>
      <c r="L2" s="1"/>
      <c r="N2">
        <v>311</v>
      </c>
      <c r="O2" s="38">
        <f>E39</f>
        <v>4876000</v>
      </c>
    </row>
    <row r="3" spans="1:15" ht="22.5">
      <c r="A3" s="8" t="s">
        <v>0</v>
      </c>
      <c r="B3" s="22" t="s">
        <v>92</v>
      </c>
      <c r="C3" s="8" t="s">
        <v>1</v>
      </c>
      <c r="D3" s="8" t="s">
        <v>2</v>
      </c>
      <c r="E3" s="8" t="s">
        <v>3</v>
      </c>
      <c r="F3" s="107" t="s">
        <v>4</v>
      </c>
      <c r="G3" s="108"/>
      <c r="H3" s="8" t="s">
        <v>5</v>
      </c>
      <c r="I3" s="8" t="s">
        <v>6</v>
      </c>
      <c r="J3" s="8" t="s">
        <v>7</v>
      </c>
      <c r="K3" s="1"/>
      <c r="L3" s="1"/>
      <c r="N3">
        <v>312</v>
      </c>
      <c r="O3" s="38">
        <f>E40+E58+E73</f>
        <v>182750</v>
      </c>
    </row>
    <row r="4" spans="1:15" ht="12.75" customHeight="1">
      <c r="A4" s="10"/>
      <c r="B4" s="21"/>
      <c r="C4" s="109" t="s">
        <v>8</v>
      </c>
      <c r="D4" s="110"/>
      <c r="E4" s="9">
        <v>7458361.18</v>
      </c>
      <c r="F4" s="111">
        <v>118880.51</v>
      </c>
      <c r="G4" s="112"/>
      <c r="H4" s="9">
        <v>7577241.69</v>
      </c>
      <c r="I4" s="9">
        <v>7351068.96</v>
      </c>
      <c r="J4" s="9">
        <v>6972424.17</v>
      </c>
      <c r="K4" s="1"/>
      <c r="L4" s="1"/>
      <c r="N4">
        <v>313</v>
      </c>
      <c r="O4" s="38">
        <f>E41</f>
        <v>800000</v>
      </c>
    </row>
    <row r="5" spans="1:15" ht="12.75">
      <c r="A5" s="11" t="s">
        <v>9</v>
      </c>
      <c r="B5" s="11"/>
      <c r="C5" s="100" t="s">
        <v>10</v>
      </c>
      <c r="D5" s="92"/>
      <c r="E5" s="12">
        <v>6971619.17</v>
      </c>
      <c r="F5" s="99">
        <v>-313622.08</v>
      </c>
      <c r="G5" s="92"/>
      <c r="H5" s="12">
        <v>6657997.09</v>
      </c>
      <c r="I5" s="12">
        <v>6917819.17</v>
      </c>
      <c r="J5" s="12">
        <v>6917819.17</v>
      </c>
      <c r="K5" s="1"/>
      <c r="L5" s="1"/>
      <c r="N5">
        <v>321</v>
      </c>
      <c r="O5" s="28">
        <f>E11+E21+E60+E75+E85</f>
        <v>359459.55</v>
      </c>
    </row>
    <row r="6" spans="1:15" ht="12.75">
      <c r="A6" s="13"/>
      <c r="B6" s="13"/>
      <c r="C6" s="95"/>
      <c r="D6" s="92"/>
      <c r="E6" s="14"/>
      <c r="F6" s="96"/>
      <c r="G6" s="92"/>
      <c r="H6" s="14"/>
      <c r="I6" s="14"/>
      <c r="J6" s="14"/>
      <c r="K6" s="1"/>
      <c r="L6" s="1"/>
      <c r="N6">
        <v>322</v>
      </c>
      <c r="O6" s="28">
        <f>E12+E22+E29+E53+E61+E76+E86</f>
        <v>156800.5</v>
      </c>
    </row>
    <row r="7" spans="1:15" ht="12.75">
      <c r="A7" s="15"/>
      <c r="B7" s="15"/>
      <c r="C7" s="97" t="s">
        <v>11</v>
      </c>
      <c r="D7" s="89"/>
      <c r="E7" s="16"/>
      <c r="F7" s="98"/>
      <c r="G7" s="89"/>
      <c r="H7" s="16"/>
      <c r="I7" s="16"/>
      <c r="J7" s="16"/>
      <c r="K7" s="1"/>
      <c r="L7" s="1"/>
      <c r="N7">
        <v>323</v>
      </c>
      <c r="O7" s="28">
        <f>E13+E23+E30+E43+E53+E62+E77+E87+E94</f>
        <v>933718.13</v>
      </c>
    </row>
    <row r="8" spans="1:15" ht="12.75">
      <c r="A8" s="15" t="s">
        <v>12</v>
      </c>
      <c r="B8" s="15">
        <v>48007</v>
      </c>
      <c r="C8" s="97" t="s">
        <v>13</v>
      </c>
      <c r="D8" s="89"/>
      <c r="E8" s="12">
        <v>232400.5</v>
      </c>
      <c r="F8" s="99">
        <v>49478.9</v>
      </c>
      <c r="G8" s="89"/>
      <c r="H8" s="12">
        <v>281879.4</v>
      </c>
      <c r="I8" s="12">
        <v>232400.5</v>
      </c>
      <c r="J8" s="12">
        <v>232400.5</v>
      </c>
      <c r="K8" s="1"/>
      <c r="L8" s="1"/>
      <c r="N8">
        <v>329</v>
      </c>
      <c r="O8" s="28">
        <f>E24+E44+E63+E78</f>
        <v>84028</v>
      </c>
    </row>
    <row r="9" spans="1:15" ht="12.75">
      <c r="A9" s="17"/>
      <c r="B9" s="17"/>
      <c r="C9" s="17" t="s">
        <v>14</v>
      </c>
      <c r="D9" s="17" t="s">
        <v>15</v>
      </c>
      <c r="E9" s="18">
        <v>232400.5</v>
      </c>
      <c r="F9" s="88">
        <v>49478.9</v>
      </c>
      <c r="G9" s="89"/>
      <c r="H9" s="18">
        <v>281879.4</v>
      </c>
      <c r="I9" s="18">
        <v>232400.5</v>
      </c>
      <c r="J9" s="18">
        <v>232400.5</v>
      </c>
      <c r="K9" s="1"/>
      <c r="L9" s="1"/>
      <c r="N9">
        <v>343</v>
      </c>
      <c r="O9" s="28">
        <f>E16+E46+E80</f>
        <v>17900</v>
      </c>
    </row>
    <row r="10" spans="1:15" ht="12.75">
      <c r="A10" s="17"/>
      <c r="B10" s="17"/>
      <c r="C10" s="17" t="s">
        <v>16</v>
      </c>
      <c r="D10" s="17" t="s">
        <v>17</v>
      </c>
      <c r="E10" s="18">
        <v>227200.5</v>
      </c>
      <c r="F10" s="88">
        <v>49478.9</v>
      </c>
      <c r="G10" s="89"/>
      <c r="H10" s="18">
        <v>276679.4</v>
      </c>
      <c r="I10" s="18">
        <v>227400.5</v>
      </c>
      <c r="J10" s="18">
        <v>227400.5</v>
      </c>
      <c r="K10" s="1"/>
      <c r="L10" s="1"/>
      <c r="N10">
        <v>422</v>
      </c>
      <c r="O10" s="38">
        <f>E102</f>
        <v>24000</v>
      </c>
    </row>
    <row r="11" spans="1:15" ht="12.75">
      <c r="A11" s="19"/>
      <c r="B11" s="19"/>
      <c r="C11" s="19" t="s">
        <v>18</v>
      </c>
      <c r="D11" s="19" t="s">
        <v>19</v>
      </c>
      <c r="E11" s="20">
        <v>41500</v>
      </c>
      <c r="F11" s="90">
        <v>0</v>
      </c>
      <c r="G11" s="89"/>
      <c r="H11" s="20">
        <v>41500</v>
      </c>
      <c r="I11" s="20">
        <v>0</v>
      </c>
      <c r="J11" s="20">
        <v>0</v>
      </c>
      <c r="K11" s="1"/>
      <c r="L11" s="1"/>
      <c r="N11">
        <v>424</v>
      </c>
      <c r="O11" s="28">
        <f>E103+E104</f>
        <v>1005</v>
      </c>
    </row>
    <row r="12" spans="1:15" ht="12.75">
      <c r="A12" s="19"/>
      <c r="B12" s="19"/>
      <c r="C12" s="19" t="s">
        <v>20</v>
      </c>
      <c r="D12" s="19" t="s">
        <v>21</v>
      </c>
      <c r="E12" s="20">
        <v>75200.5</v>
      </c>
      <c r="F12" s="90">
        <v>45978.9</v>
      </c>
      <c r="G12" s="89"/>
      <c r="H12" s="20">
        <v>121179.4</v>
      </c>
      <c r="I12" s="20">
        <v>0</v>
      </c>
      <c r="J12" s="20">
        <v>0</v>
      </c>
      <c r="K12" s="1"/>
      <c r="L12" s="1"/>
      <c r="O12" s="38">
        <f>SUM(O2:O11)</f>
        <v>7435661.18</v>
      </c>
    </row>
    <row r="13" spans="1:12" ht="12.75">
      <c r="A13" s="19"/>
      <c r="B13" s="19"/>
      <c r="C13" s="19" t="s">
        <v>22</v>
      </c>
      <c r="D13" s="19" t="s">
        <v>23</v>
      </c>
      <c r="E13" s="20">
        <v>102000</v>
      </c>
      <c r="F13" s="90">
        <v>-1000</v>
      </c>
      <c r="G13" s="89"/>
      <c r="H13" s="20">
        <v>101000</v>
      </c>
      <c r="I13" s="20">
        <v>0</v>
      </c>
      <c r="J13" s="20">
        <v>0</v>
      </c>
      <c r="K13" s="1"/>
      <c r="L13" s="1"/>
    </row>
    <row r="14" spans="1:12" ht="12.75">
      <c r="A14" s="19"/>
      <c r="B14" s="19"/>
      <c r="C14" s="19" t="s">
        <v>24</v>
      </c>
      <c r="D14" s="19" t="s">
        <v>25</v>
      </c>
      <c r="E14" s="20">
        <v>8500</v>
      </c>
      <c r="F14" s="90">
        <v>4500</v>
      </c>
      <c r="G14" s="89"/>
      <c r="H14" s="20">
        <v>13000</v>
      </c>
      <c r="I14" s="20">
        <v>0</v>
      </c>
      <c r="J14" s="20">
        <v>0</v>
      </c>
      <c r="K14" s="1"/>
      <c r="L14" s="1"/>
    </row>
    <row r="15" spans="1:12" ht="12.75">
      <c r="A15" s="17"/>
      <c r="B15" s="17"/>
      <c r="C15" s="17" t="s">
        <v>26</v>
      </c>
      <c r="D15" s="17" t="s">
        <v>27</v>
      </c>
      <c r="E15" s="18">
        <v>5200</v>
      </c>
      <c r="F15" s="88">
        <v>0</v>
      </c>
      <c r="G15" s="89"/>
      <c r="H15" s="18">
        <v>5200</v>
      </c>
      <c r="I15" s="18">
        <v>5000</v>
      </c>
      <c r="J15" s="18">
        <v>5000</v>
      </c>
      <c r="K15" s="1"/>
      <c r="L15" s="1"/>
    </row>
    <row r="16" spans="1:12" ht="12.75">
      <c r="A16" s="19"/>
      <c r="B16" s="19"/>
      <c r="C16" s="19" t="s">
        <v>28</v>
      </c>
      <c r="D16" s="19" t="s">
        <v>29</v>
      </c>
      <c r="E16" s="20">
        <v>5200</v>
      </c>
      <c r="F16" s="90">
        <v>0</v>
      </c>
      <c r="G16" s="89"/>
      <c r="H16" s="20">
        <v>5200</v>
      </c>
      <c r="I16" s="20">
        <v>0</v>
      </c>
      <c r="J16" s="20">
        <v>0</v>
      </c>
      <c r="K16" s="1"/>
      <c r="L16" s="1"/>
    </row>
    <row r="17" spans="1:12" ht="12.75">
      <c r="A17" s="15"/>
      <c r="B17" s="15"/>
      <c r="C17" s="97" t="s">
        <v>11</v>
      </c>
      <c r="D17" s="89"/>
      <c r="E17" s="16"/>
      <c r="F17" s="98"/>
      <c r="G17" s="89"/>
      <c r="H17" s="16"/>
      <c r="I17" s="16"/>
      <c r="J17" s="16"/>
      <c r="K17" s="1"/>
      <c r="L17" s="1"/>
    </row>
    <row r="18" spans="1:12" ht="12.75">
      <c r="A18" s="15" t="s">
        <v>30</v>
      </c>
      <c r="B18" s="15">
        <v>48007</v>
      </c>
      <c r="C18" s="97" t="s">
        <v>31</v>
      </c>
      <c r="D18" s="89"/>
      <c r="E18" s="12">
        <v>809218.67</v>
      </c>
      <c r="F18" s="99">
        <v>-371628.67</v>
      </c>
      <c r="G18" s="89"/>
      <c r="H18" s="12">
        <v>437590</v>
      </c>
      <c r="I18" s="12">
        <v>809218.67</v>
      </c>
      <c r="J18" s="12">
        <v>809218.67</v>
      </c>
      <c r="K18" s="1"/>
      <c r="L18" s="1"/>
    </row>
    <row r="19" spans="1:15" ht="12.75">
      <c r="A19" s="17"/>
      <c r="B19" s="17"/>
      <c r="C19" s="17" t="s">
        <v>14</v>
      </c>
      <c r="D19" s="17" t="s">
        <v>15</v>
      </c>
      <c r="E19" s="18">
        <v>809218.67</v>
      </c>
      <c r="F19" s="88">
        <v>-371628.67</v>
      </c>
      <c r="G19" s="89"/>
      <c r="H19" s="18">
        <v>437590</v>
      </c>
      <c r="I19" s="18">
        <v>809218.67</v>
      </c>
      <c r="J19" s="18">
        <v>809218.67</v>
      </c>
      <c r="K19" s="1"/>
      <c r="L19" s="1"/>
      <c r="O19" s="28">
        <f>H8+H18+H50+H55+H82+H91+H101</f>
        <v>1069300.46</v>
      </c>
    </row>
    <row r="20" spans="1:12" ht="12.75">
      <c r="A20" s="17"/>
      <c r="B20" s="17"/>
      <c r="C20" s="17" t="s">
        <v>16</v>
      </c>
      <c r="D20" s="17" t="s">
        <v>17</v>
      </c>
      <c r="E20" s="18">
        <v>809218.67</v>
      </c>
      <c r="F20" s="88">
        <v>-371628.67</v>
      </c>
      <c r="G20" s="89"/>
      <c r="H20" s="18">
        <v>437590</v>
      </c>
      <c r="I20" s="18">
        <v>809218.67</v>
      </c>
      <c r="J20" s="18">
        <v>809218.67</v>
      </c>
      <c r="K20" s="1"/>
      <c r="L20" s="1"/>
    </row>
    <row r="21" spans="1:12" ht="12.75">
      <c r="A21" s="19"/>
      <c r="B21" s="19"/>
      <c r="C21" s="19" t="s">
        <v>18</v>
      </c>
      <c r="D21" s="19" t="s">
        <v>19</v>
      </c>
      <c r="E21" s="20">
        <v>66090.67</v>
      </c>
      <c r="F21" s="90">
        <v>12409.33</v>
      </c>
      <c r="G21" s="89"/>
      <c r="H21" s="20">
        <v>78500</v>
      </c>
      <c r="I21" s="20">
        <v>0</v>
      </c>
      <c r="J21" s="20">
        <v>0</v>
      </c>
      <c r="K21" s="1"/>
      <c r="L21" s="1"/>
    </row>
    <row r="22" spans="1:12" ht="12.75">
      <c r="A22" s="19"/>
      <c r="B22" s="19"/>
      <c r="C22" s="19" t="s">
        <v>20</v>
      </c>
      <c r="D22" s="19" t="s">
        <v>21</v>
      </c>
      <c r="E22" s="20">
        <v>58000</v>
      </c>
      <c r="F22" s="90">
        <v>142000</v>
      </c>
      <c r="G22" s="89"/>
      <c r="H22" s="20">
        <v>200000</v>
      </c>
      <c r="I22" s="20">
        <v>0</v>
      </c>
      <c r="J22" s="20">
        <v>0</v>
      </c>
      <c r="K22" s="1"/>
      <c r="L22" s="1"/>
    </row>
    <row r="23" spans="1:12" ht="12.75">
      <c r="A23" s="19"/>
      <c r="B23" s="19"/>
      <c r="C23" s="19" t="s">
        <v>22</v>
      </c>
      <c r="D23" s="19" t="s">
        <v>23</v>
      </c>
      <c r="E23" s="20">
        <v>678900</v>
      </c>
      <c r="F23" s="90">
        <v>-538075</v>
      </c>
      <c r="G23" s="89"/>
      <c r="H23" s="20">
        <v>140825</v>
      </c>
      <c r="I23" s="20">
        <v>0</v>
      </c>
      <c r="J23" s="20">
        <v>0</v>
      </c>
      <c r="K23" s="1"/>
      <c r="L23" s="1"/>
    </row>
    <row r="24" spans="1:12" ht="12.75">
      <c r="A24" s="19"/>
      <c r="B24" s="19"/>
      <c r="C24" s="19" t="s">
        <v>24</v>
      </c>
      <c r="D24" s="19" t="s">
        <v>25</v>
      </c>
      <c r="E24" s="20">
        <v>6228</v>
      </c>
      <c r="F24" s="90">
        <v>12037</v>
      </c>
      <c r="G24" s="89"/>
      <c r="H24" s="20">
        <v>18265</v>
      </c>
      <c r="I24" s="20">
        <v>0</v>
      </c>
      <c r="J24" s="20">
        <v>0</v>
      </c>
      <c r="K24" s="1"/>
      <c r="L24" s="1"/>
    </row>
    <row r="25" spans="1:12" ht="12.75">
      <c r="A25" s="15"/>
      <c r="B25" s="15"/>
      <c r="C25" s="97" t="s">
        <v>11</v>
      </c>
      <c r="D25" s="89"/>
      <c r="E25" s="16"/>
      <c r="F25" s="98"/>
      <c r="G25" s="89"/>
      <c r="H25" s="16"/>
      <c r="I25" s="16"/>
      <c r="J25" s="16"/>
      <c r="K25" s="1"/>
      <c r="L25" s="1"/>
    </row>
    <row r="26" spans="1:12" ht="12.75" customHeight="1">
      <c r="A26" s="15" t="s">
        <v>32</v>
      </c>
      <c r="B26" s="15">
        <v>32400</v>
      </c>
      <c r="C26" s="101" t="s">
        <v>33</v>
      </c>
      <c r="D26" s="102"/>
      <c r="E26" s="12">
        <v>18400</v>
      </c>
      <c r="F26" s="105">
        <v>8527.69</v>
      </c>
      <c r="G26" s="106"/>
      <c r="H26" s="12">
        <v>26927.69</v>
      </c>
      <c r="I26" s="12">
        <v>14200</v>
      </c>
      <c r="J26" s="12">
        <v>14200</v>
      </c>
      <c r="K26" s="1"/>
      <c r="L26" s="1"/>
    </row>
    <row r="27" spans="1:12" ht="12.75">
      <c r="A27" s="17"/>
      <c r="B27" s="17"/>
      <c r="C27" s="17" t="s">
        <v>14</v>
      </c>
      <c r="D27" s="17" t="s">
        <v>15</v>
      </c>
      <c r="E27" s="18">
        <v>8400</v>
      </c>
      <c r="F27" s="93">
        <v>8527.69</v>
      </c>
      <c r="G27" s="94"/>
      <c r="H27" s="18">
        <v>16927.69</v>
      </c>
      <c r="I27" s="18">
        <v>0</v>
      </c>
      <c r="J27" s="18">
        <v>0</v>
      </c>
      <c r="K27" s="1"/>
      <c r="L27" s="1"/>
    </row>
    <row r="28" spans="1:12" ht="12.75">
      <c r="A28" s="17"/>
      <c r="B28" s="17"/>
      <c r="C28" s="17" t="s">
        <v>16</v>
      </c>
      <c r="D28" s="17" t="s">
        <v>17</v>
      </c>
      <c r="E28" s="18">
        <v>8400</v>
      </c>
      <c r="F28" s="93">
        <v>8527.69</v>
      </c>
      <c r="G28" s="94"/>
      <c r="H28" s="18">
        <v>16927.69</v>
      </c>
      <c r="I28" s="18">
        <v>4200</v>
      </c>
      <c r="J28" s="18">
        <v>4200</v>
      </c>
      <c r="K28" s="1"/>
      <c r="L28" s="1"/>
    </row>
    <row r="29" spans="1:12" ht="12.75">
      <c r="A29" s="19"/>
      <c r="B29" s="19"/>
      <c r="C29" s="19" t="s">
        <v>20</v>
      </c>
      <c r="D29" s="19" t="s">
        <v>21</v>
      </c>
      <c r="E29" s="20">
        <v>4200</v>
      </c>
      <c r="F29" s="76">
        <v>0</v>
      </c>
      <c r="G29" s="77"/>
      <c r="H29" s="20">
        <v>4200</v>
      </c>
      <c r="I29" s="20">
        <v>0</v>
      </c>
      <c r="J29" s="20">
        <v>0</v>
      </c>
      <c r="K29" s="1"/>
      <c r="L29" s="1"/>
    </row>
    <row r="30" spans="1:12" ht="12.75">
      <c r="A30" s="19"/>
      <c r="B30" s="19"/>
      <c r="C30" s="19" t="s">
        <v>22</v>
      </c>
      <c r="D30" s="19" t="s">
        <v>23</v>
      </c>
      <c r="E30" s="20">
        <v>0</v>
      </c>
      <c r="F30" s="90">
        <v>5990</v>
      </c>
      <c r="G30" s="89"/>
      <c r="H30" s="20">
        <v>5990</v>
      </c>
      <c r="I30" s="20">
        <v>0</v>
      </c>
      <c r="J30" s="20">
        <v>0</v>
      </c>
      <c r="K30" s="1"/>
      <c r="L30" s="1"/>
    </row>
    <row r="31" spans="1:12" ht="12.75">
      <c r="A31" s="19"/>
      <c r="B31" s="19"/>
      <c r="C31" s="19" t="s">
        <v>24</v>
      </c>
      <c r="D31" s="24" t="s">
        <v>25</v>
      </c>
      <c r="E31" s="20">
        <v>4200</v>
      </c>
      <c r="F31" s="90">
        <v>2537.69</v>
      </c>
      <c r="G31" s="89"/>
      <c r="H31" s="20">
        <v>6737.69</v>
      </c>
      <c r="I31" s="20">
        <v>0</v>
      </c>
      <c r="J31" s="20">
        <v>0</v>
      </c>
      <c r="K31" s="1"/>
      <c r="L31" s="1"/>
    </row>
    <row r="32" spans="1:12" ht="12.75">
      <c r="A32" s="19"/>
      <c r="B32" s="15">
        <v>47400</v>
      </c>
      <c r="C32" s="26" t="s">
        <v>14</v>
      </c>
      <c r="D32" s="27" t="s">
        <v>15</v>
      </c>
      <c r="E32" s="20">
        <v>10000</v>
      </c>
      <c r="F32" s="23"/>
      <c r="G32" s="25">
        <v>0</v>
      </c>
      <c r="H32" s="20">
        <v>10000</v>
      </c>
      <c r="I32" s="20">
        <v>0</v>
      </c>
      <c r="J32" s="20">
        <v>0</v>
      </c>
      <c r="K32" s="1"/>
      <c r="L32" s="1"/>
    </row>
    <row r="33" spans="1:12" ht="12.75">
      <c r="A33" s="19"/>
      <c r="B33" s="19"/>
      <c r="C33" s="26" t="s">
        <v>16</v>
      </c>
      <c r="D33" s="27" t="s">
        <v>17</v>
      </c>
      <c r="E33" s="20">
        <v>10000</v>
      </c>
      <c r="F33" s="23"/>
      <c r="G33" s="25">
        <v>0</v>
      </c>
      <c r="H33" s="20">
        <v>10000</v>
      </c>
      <c r="I33" s="20">
        <v>10000</v>
      </c>
      <c r="J33" s="20">
        <v>10000</v>
      </c>
      <c r="K33" s="1"/>
      <c r="L33" s="1"/>
    </row>
    <row r="34" spans="1:12" ht="12.75">
      <c r="A34" s="19"/>
      <c r="B34" s="19"/>
      <c r="C34" s="19" t="s">
        <v>20</v>
      </c>
      <c r="D34" s="24" t="s">
        <v>21</v>
      </c>
      <c r="E34" s="20">
        <v>10000</v>
      </c>
      <c r="F34" s="23"/>
      <c r="G34" s="25">
        <v>0</v>
      </c>
      <c r="H34" s="20">
        <v>10000</v>
      </c>
      <c r="I34" s="20"/>
      <c r="J34" s="20"/>
      <c r="K34" s="1"/>
      <c r="L34" s="1"/>
    </row>
    <row r="35" spans="1:12" ht="12.75" customHeight="1">
      <c r="A35" s="15"/>
      <c r="B35" s="15"/>
      <c r="C35" s="101" t="s">
        <v>11</v>
      </c>
      <c r="D35" s="102"/>
      <c r="E35" s="16"/>
      <c r="F35" s="103"/>
      <c r="G35" s="104"/>
      <c r="H35" s="16"/>
      <c r="I35" s="16"/>
      <c r="J35" s="16"/>
      <c r="K35" s="1"/>
      <c r="L35" s="1"/>
    </row>
    <row r="36" spans="1:12" ht="12.75" customHeight="1">
      <c r="A36" s="15" t="s">
        <v>34</v>
      </c>
      <c r="B36" s="15">
        <v>53082</v>
      </c>
      <c r="C36" s="101" t="s">
        <v>35</v>
      </c>
      <c r="D36" s="102"/>
      <c r="E36" s="12">
        <v>5911600</v>
      </c>
      <c r="F36" s="105">
        <v>0</v>
      </c>
      <c r="G36" s="106"/>
      <c r="H36" s="12">
        <v>5911600</v>
      </c>
      <c r="I36" s="12">
        <v>5862000</v>
      </c>
      <c r="J36" s="12">
        <v>5862000</v>
      </c>
      <c r="K36" s="1"/>
      <c r="L36" s="1"/>
    </row>
    <row r="37" spans="1:12" ht="12.75">
      <c r="A37" s="17"/>
      <c r="B37" s="17"/>
      <c r="C37" s="17" t="s">
        <v>14</v>
      </c>
      <c r="D37" s="17" t="s">
        <v>15</v>
      </c>
      <c r="E37" s="18">
        <v>5911600</v>
      </c>
      <c r="F37" s="93">
        <v>0</v>
      </c>
      <c r="G37" s="94"/>
      <c r="H37" s="18">
        <v>5911600</v>
      </c>
      <c r="I37" s="18">
        <v>5862000</v>
      </c>
      <c r="J37" s="18">
        <v>5862000</v>
      </c>
      <c r="K37" s="1"/>
      <c r="L37" s="1"/>
    </row>
    <row r="38" spans="1:12" ht="12.75">
      <c r="A38" s="17"/>
      <c r="B38" s="17"/>
      <c r="C38" s="17" t="s">
        <v>36</v>
      </c>
      <c r="D38" s="17" t="s">
        <v>37</v>
      </c>
      <c r="E38" s="18">
        <v>5846000</v>
      </c>
      <c r="F38" s="88">
        <v>0</v>
      </c>
      <c r="G38" s="89"/>
      <c r="H38" s="18">
        <v>5846000</v>
      </c>
      <c r="I38" s="18">
        <v>5836000</v>
      </c>
      <c r="J38" s="18">
        <v>5836000</v>
      </c>
      <c r="K38" s="1"/>
      <c r="L38" s="1"/>
    </row>
    <row r="39" spans="1:12" ht="12.75">
      <c r="A39" s="19"/>
      <c r="B39" s="19"/>
      <c r="C39" s="19" t="s">
        <v>38</v>
      </c>
      <c r="D39" s="19" t="s">
        <v>39</v>
      </c>
      <c r="E39" s="20">
        <v>4876000</v>
      </c>
      <c r="F39" s="90">
        <v>0</v>
      </c>
      <c r="G39" s="89"/>
      <c r="H39" s="20">
        <v>4876000</v>
      </c>
      <c r="I39" s="20">
        <v>0</v>
      </c>
      <c r="J39" s="20">
        <v>0</v>
      </c>
      <c r="K39" s="1"/>
      <c r="L39" s="1"/>
    </row>
    <row r="40" spans="1:12" ht="12.75">
      <c r="A40" s="19"/>
      <c r="B40" s="19"/>
      <c r="C40" s="19" t="s">
        <v>40</v>
      </c>
      <c r="D40" s="19" t="s">
        <v>41</v>
      </c>
      <c r="E40" s="20">
        <v>170000</v>
      </c>
      <c r="F40" s="90">
        <v>0</v>
      </c>
      <c r="G40" s="89"/>
      <c r="H40" s="20">
        <v>170000</v>
      </c>
      <c r="I40" s="20">
        <v>0</v>
      </c>
      <c r="J40" s="20">
        <v>0</v>
      </c>
      <c r="K40" s="1"/>
      <c r="L40" s="1"/>
    </row>
    <row r="41" spans="1:12" ht="12.75">
      <c r="A41" s="19"/>
      <c r="B41" s="19"/>
      <c r="C41" s="19" t="s">
        <v>42</v>
      </c>
      <c r="D41" s="19" t="s">
        <v>43</v>
      </c>
      <c r="E41" s="20">
        <v>800000</v>
      </c>
      <c r="F41" s="90">
        <v>0</v>
      </c>
      <c r="G41" s="89"/>
      <c r="H41" s="20">
        <v>800000</v>
      </c>
      <c r="I41" s="20">
        <v>0</v>
      </c>
      <c r="J41" s="20">
        <v>0</v>
      </c>
      <c r="K41" s="1"/>
      <c r="L41" s="1"/>
    </row>
    <row r="42" spans="1:12" ht="12.75">
      <c r="A42" s="17"/>
      <c r="B42" s="17"/>
      <c r="C42" s="17" t="s">
        <v>16</v>
      </c>
      <c r="D42" s="17" t="s">
        <v>17</v>
      </c>
      <c r="E42" s="18">
        <v>56600</v>
      </c>
      <c r="F42" s="88">
        <v>0</v>
      </c>
      <c r="G42" s="89"/>
      <c r="H42" s="18">
        <v>56600</v>
      </c>
      <c r="I42" s="18">
        <v>26000</v>
      </c>
      <c r="J42" s="18">
        <v>26000</v>
      </c>
      <c r="K42" s="1"/>
      <c r="L42" s="1"/>
    </row>
    <row r="43" spans="1:12" ht="12.75">
      <c r="A43" s="19"/>
      <c r="B43" s="19"/>
      <c r="C43" s="19" t="s">
        <v>22</v>
      </c>
      <c r="D43" s="19" t="s">
        <v>23</v>
      </c>
      <c r="E43" s="20">
        <v>20000</v>
      </c>
      <c r="F43" s="90">
        <v>0</v>
      </c>
      <c r="G43" s="89"/>
      <c r="H43" s="20">
        <v>20000</v>
      </c>
      <c r="I43" s="20">
        <v>0</v>
      </c>
      <c r="J43" s="20">
        <v>0</v>
      </c>
      <c r="K43" s="1"/>
      <c r="L43" s="1"/>
    </row>
    <row r="44" spans="1:12" ht="12.75">
      <c r="A44" s="19"/>
      <c r="B44" s="19"/>
      <c r="C44" s="19" t="s">
        <v>24</v>
      </c>
      <c r="D44" s="19" t="s">
        <v>25</v>
      </c>
      <c r="E44" s="20">
        <v>36600</v>
      </c>
      <c r="F44" s="90">
        <v>0</v>
      </c>
      <c r="G44" s="89"/>
      <c r="H44" s="20">
        <v>36600</v>
      </c>
      <c r="I44" s="20">
        <v>0</v>
      </c>
      <c r="J44" s="20">
        <v>0</v>
      </c>
      <c r="K44" s="1"/>
      <c r="L44" s="1"/>
    </row>
    <row r="45" spans="1:12" ht="12.75">
      <c r="A45" s="17"/>
      <c r="B45" s="17"/>
      <c r="C45" s="17" t="s">
        <v>26</v>
      </c>
      <c r="D45" s="17" t="s">
        <v>27</v>
      </c>
      <c r="E45" s="18">
        <v>9000</v>
      </c>
      <c r="F45" s="88">
        <v>0</v>
      </c>
      <c r="G45" s="89"/>
      <c r="H45" s="18">
        <v>9000</v>
      </c>
      <c r="I45" s="18">
        <v>0</v>
      </c>
      <c r="J45" s="18">
        <v>0</v>
      </c>
      <c r="K45" s="1"/>
      <c r="L45" s="1"/>
    </row>
    <row r="46" spans="1:12" ht="12.75">
      <c r="A46" s="19"/>
      <c r="B46" s="19"/>
      <c r="C46" s="19" t="s">
        <v>28</v>
      </c>
      <c r="D46" s="19" t="s">
        <v>29</v>
      </c>
      <c r="E46" s="20">
        <v>9000</v>
      </c>
      <c r="F46" s="90">
        <v>0</v>
      </c>
      <c r="G46" s="89"/>
      <c r="H46" s="20">
        <v>9000</v>
      </c>
      <c r="I46" s="20">
        <v>0</v>
      </c>
      <c r="J46" s="20">
        <v>0</v>
      </c>
      <c r="K46" s="1"/>
      <c r="L46" s="1"/>
    </row>
    <row r="47" spans="1:12" ht="12.75">
      <c r="A47" s="11" t="s">
        <v>44</v>
      </c>
      <c r="B47" s="11"/>
      <c r="C47" s="100" t="s">
        <v>45</v>
      </c>
      <c r="D47" s="92"/>
      <c r="E47" s="12">
        <v>461737.01</v>
      </c>
      <c r="F47" s="99">
        <v>239976.67</v>
      </c>
      <c r="G47" s="92"/>
      <c r="H47" s="12">
        <v>701713.68</v>
      </c>
      <c r="I47" s="12">
        <v>408644.79</v>
      </c>
      <c r="J47" s="12">
        <v>30000</v>
      </c>
      <c r="K47" s="1"/>
      <c r="L47" s="1"/>
    </row>
    <row r="48" spans="1:12" ht="12.75">
      <c r="A48" s="13"/>
      <c r="B48" s="13"/>
      <c r="C48" s="95"/>
      <c r="D48" s="92"/>
      <c r="E48" s="14"/>
      <c r="F48" s="96"/>
      <c r="G48" s="92"/>
      <c r="H48" s="14"/>
      <c r="I48" s="14"/>
      <c r="J48" s="14"/>
      <c r="K48" s="1"/>
      <c r="L48" s="1"/>
    </row>
    <row r="49" spans="1:12" ht="12.75">
      <c r="A49" s="15"/>
      <c r="B49" s="15"/>
      <c r="C49" s="97" t="s">
        <v>46</v>
      </c>
      <c r="D49" s="89"/>
      <c r="E49" s="16"/>
      <c r="F49" s="98"/>
      <c r="G49" s="89"/>
      <c r="H49" s="16"/>
      <c r="I49" s="16"/>
      <c r="J49" s="16"/>
      <c r="K49" s="1"/>
      <c r="L49" s="1"/>
    </row>
    <row r="50" spans="1:12" ht="12.75">
      <c r="A50" s="15" t="s">
        <v>47</v>
      </c>
      <c r="B50" s="15">
        <v>11001</v>
      </c>
      <c r="C50" s="97" t="s">
        <v>48</v>
      </c>
      <c r="D50" s="89"/>
      <c r="E50" s="12">
        <v>0</v>
      </c>
      <c r="F50" s="99">
        <v>181610</v>
      </c>
      <c r="G50" s="89"/>
      <c r="H50" s="12">
        <v>181610</v>
      </c>
      <c r="I50" s="12">
        <v>0</v>
      </c>
      <c r="J50" s="12">
        <v>0</v>
      </c>
      <c r="K50" s="1"/>
      <c r="L50" s="1"/>
    </row>
    <row r="51" spans="1:12" ht="12.75">
      <c r="A51" s="17"/>
      <c r="B51" s="17"/>
      <c r="C51" s="17" t="s">
        <v>14</v>
      </c>
      <c r="D51" s="17" t="s">
        <v>15</v>
      </c>
      <c r="E51" s="18">
        <v>0</v>
      </c>
      <c r="F51" s="88">
        <v>181610</v>
      </c>
      <c r="G51" s="89"/>
      <c r="H51" s="18">
        <v>181610</v>
      </c>
      <c r="I51" s="18">
        <v>0</v>
      </c>
      <c r="J51" s="18">
        <v>0</v>
      </c>
      <c r="K51" s="1"/>
      <c r="L51" s="1"/>
    </row>
    <row r="52" spans="1:12" ht="12.75">
      <c r="A52" s="17"/>
      <c r="B52" s="17"/>
      <c r="C52" s="17" t="s">
        <v>16</v>
      </c>
      <c r="D52" s="17" t="s">
        <v>17</v>
      </c>
      <c r="E52" s="18">
        <v>0</v>
      </c>
      <c r="F52" s="88">
        <v>181610</v>
      </c>
      <c r="G52" s="89"/>
      <c r="H52" s="18">
        <v>181610</v>
      </c>
      <c r="I52" s="18">
        <v>0</v>
      </c>
      <c r="J52" s="18">
        <v>0</v>
      </c>
      <c r="K52" s="1"/>
      <c r="L52" s="1"/>
    </row>
    <row r="53" spans="1:12" ht="12.75">
      <c r="A53" s="19"/>
      <c r="B53" s="19"/>
      <c r="C53" s="19" t="s">
        <v>20</v>
      </c>
      <c r="D53" s="19" t="s">
        <v>21</v>
      </c>
      <c r="E53" s="20">
        <v>0</v>
      </c>
      <c r="F53" s="90">
        <v>181610</v>
      </c>
      <c r="G53" s="89"/>
      <c r="H53" s="20">
        <v>181610</v>
      </c>
      <c r="I53" s="20">
        <v>0</v>
      </c>
      <c r="J53" s="20">
        <v>0</v>
      </c>
      <c r="K53" s="1"/>
      <c r="L53" s="1"/>
    </row>
    <row r="54" spans="1:12" ht="12.75">
      <c r="A54" s="15"/>
      <c r="B54" s="15"/>
      <c r="C54" s="97" t="s">
        <v>46</v>
      </c>
      <c r="D54" s="89"/>
      <c r="E54" s="16"/>
      <c r="F54" s="98"/>
      <c r="G54" s="89"/>
      <c r="H54" s="16"/>
      <c r="I54" s="16"/>
      <c r="J54" s="16"/>
      <c r="K54" s="1"/>
      <c r="L54" s="1"/>
    </row>
    <row r="55" spans="1:12" ht="12.75">
      <c r="A55" s="15" t="s">
        <v>49</v>
      </c>
      <c r="B55" s="15">
        <v>11001</v>
      </c>
      <c r="C55" s="97" t="s">
        <v>50</v>
      </c>
      <c r="D55" s="89"/>
      <c r="E55" s="12">
        <v>15000</v>
      </c>
      <c r="F55" s="99">
        <v>0</v>
      </c>
      <c r="G55" s="89"/>
      <c r="H55" s="12">
        <v>15000</v>
      </c>
      <c r="I55" s="12">
        <v>30000</v>
      </c>
      <c r="J55" s="12">
        <v>30000</v>
      </c>
      <c r="K55" s="1"/>
      <c r="L55" s="1"/>
    </row>
    <row r="56" spans="1:12" ht="12.75">
      <c r="A56" s="17"/>
      <c r="B56" s="17"/>
      <c r="C56" s="17" t="s">
        <v>14</v>
      </c>
      <c r="D56" s="17" t="s">
        <v>15</v>
      </c>
      <c r="E56" s="18">
        <v>15000</v>
      </c>
      <c r="F56" s="88">
        <v>0</v>
      </c>
      <c r="G56" s="89"/>
      <c r="H56" s="18">
        <v>15000</v>
      </c>
      <c r="I56" s="18">
        <v>30000</v>
      </c>
      <c r="J56" s="18">
        <v>30000</v>
      </c>
      <c r="K56" s="1"/>
      <c r="L56" s="1"/>
    </row>
    <row r="57" spans="1:12" ht="12.75">
      <c r="A57" s="17"/>
      <c r="B57" s="17"/>
      <c r="C57" s="17" t="s">
        <v>36</v>
      </c>
      <c r="D57" s="17" t="s">
        <v>37</v>
      </c>
      <c r="E57" s="18">
        <v>2000</v>
      </c>
      <c r="F57" s="88">
        <v>0</v>
      </c>
      <c r="G57" s="89"/>
      <c r="H57" s="18">
        <v>2000</v>
      </c>
      <c r="I57" s="18">
        <v>4000</v>
      </c>
      <c r="J57" s="18">
        <v>4000</v>
      </c>
      <c r="K57" s="1"/>
      <c r="L57" s="1"/>
    </row>
    <row r="58" spans="1:12" ht="12.75">
      <c r="A58" s="19"/>
      <c r="B58" s="19"/>
      <c r="C58" s="19" t="s">
        <v>40</v>
      </c>
      <c r="D58" s="19" t="s">
        <v>41</v>
      </c>
      <c r="E58" s="20">
        <v>2000</v>
      </c>
      <c r="F58" s="90">
        <v>0</v>
      </c>
      <c r="G58" s="89"/>
      <c r="H58" s="20">
        <v>2000</v>
      </c>
      <c r="I58" s="20">
        <v>0</v>
      </c>
      <c r="J58" s="20">
        <v>0</v>
      </c>
      <c r="K58" s="1"/>
      <c r="L58" s="1"/>
    </row>
    <row r="59" spans="1:12" ht="12.75">
      <c r="A59" s="17"/>
      <c r="B59" s="17"/>
      <c r="C59" s="17" t="s">
        <v>16</v>
      </c>
      <c r="D59" s="17" t="s">
        <v>17</v>
      </c>
      <c r="E59" s="18">
        <v>13000</v>
      </c>
      <c r="F59" s="88">
        <v>0</v>
      </c>
      <c r="G59" s="89"/>
      <c r="H59" s="18">
        <v>13000</v>
      </c>
      <c r="I59" s="18">
        <v>26000</v>
      </c>
      <c r="J59" s="18">
        <v>26000</v>
      </c>
      <c r="K59" s="1"/>
      <c r="L59" s="1"/>
    </row>
    <row r="60" spans="1:12" ht="12.75">
      <c r="A60" s="19"/>
      <c r="B60" s="19"/>
      <c r="C60" s="19" t="s">
        <v>18</v>
      </c>
      <c r="D60" s="19" t="s">
        <v>19</v>
      </c>
      <c r="E60" s="20">
        <v>3000</v>
      </c>
      <c r="F60" s="90">
        <v>0</v>
      </c>
      <c r="G60" s="89"/>
      <c r="H60" s="20">
        <v>3000</v>
      </c>
      <c r="I60" s="20">
        <v>0</v>
      </c>
      <c r="J60" s="20">
        <v>0</v>
      </c>
      <c r="K60" s="1"/>
      <c r="L60" s="1"/>
    </row>
    <row r="61" spans="1:12" ht="12.75">
      <c r="A61" s="19"/>
      <c r="B61" s="19"/>
      <c r="C61" s="19" t="s">
        <v>20</v>
      </c>
      <c r="D61" s="19" t="s">
        <v>21</v>
      </c>
      <c r="E61" s="20">
        <v>7000</v>
      </c>
      <c r="F61" s="90">
        <v>0</v>
      </c>
      <c r="G61" s="89"/>
      <c r="H61" s="20">
        <v>7000</v>
      </c>
      <c r="I61" s="20">
        <v>0</v>
      </c>
      <c r="J61" s="20">
        <v>0</v>
      </c>
      <c r="K61" s="1"/>
      <c r="L61" s="1"/>
    </row>
    <row r="62" spans="1:12" ht="12.75">
      <c r="A62" s="19"/>
      <c r="B62" s="19"/>
      <c r="C62" s="19" t="s">
        <v>22</v>
      </c>
      <c r="D62" s="19" t="s">
        <v>23</v>
      </c>
      <c r="E62" s="20">
        <v>2500</v>
      </c>
      <c r="F62" s="90">
        <v>0</v>
      </c>
      <c r="G62" s="89"/>
      <c r="H62" s="20">
        <v>2500</v>
      </c>
      <c r="I62" s="20">
        <v>0</v>
      </c>
      <c r="J62" s="20">
        <v>0</v>
      </c>
      <c r="K62" s="1"/>
      <c r="L62" s="1"/>
    </row>
    <row r="63" spans="1:12" ht="12.75">
      <c r="A63" s="19"/>
      <c r="B63" s="19"/>
      <c r="C63" s="19" t="s">
        <v>24</v>
      </c>
      <c r="D63" s="19" t="s">
        <v>25</v>
      </c>
      <c r="E63" s="20">
        <v>500</v>
      </c>
      <c r="F63" s="90">
        <v>0</v>
      </c>
      <c r="G63" s="89"/>
      <c r="H63" s="20">
        <v>500</v>
      </c>
      <c r="I63" s="20">
        <v>0</v>
      </c>
      <c r="J63" s="20">
        <v>0</v>
      </c>
      <c r="K63" s="1"/>
      <c r="L63" s="1"/>
    </row>
    <row r="64" spans="1:12" ht="12.75">
      <c r="A64" s="15"/>
      <c r="B64" s="15"/>
      <c r="C64" s="97" t="s">
        <v>46</v>
      </c>
      <c r="D64" s="89"/>
      <c r="E64" s="16"/>
      <c r="F64" s="98"/>
      <c r="G64" s="89"/>
      <c r="H64" s="16"/>
      <c r="I64" s="16"/>
      <c r="J64" s="16"/>
      <c r="K64" s="1"/>
      <c r="L64" s="1"/>
    </row>
    <row r="65" spans="1:12" ht="12.75">
      <c r="A65" s="15" t="s">
        <v>51</v>
      </c>
      <c r="B65" s="15">
        <v>53082</v>
      </c>
      <c r="C65" s="97" t="s">
        <v>52</v>
      </c>
      <c r="D65" s="89"/>
      <c r="E65" s="12">
        <v>0</v>
      </c>
      <c r="F65" s="99">
        <v>3409.8</v>
      </c>
      <c r="G65" s="89"/>
      <c r="H65" s="12">
        <v>3409.8</v>
      </c>
      <c r="I65" s="12">
        <v>0</v>
      </c>
      <c r="J65" s="12">
        <v>0</v>
      </c>
      <c r="K65" s="1"/>
      <c r="L65" s="1"/>
    </row>
    <row r="66" spans="1:12" ht="12.75">
      <c r="A66" s="17"/>
      <c r="B66" s="17"/>
      <c r="C66" s="17" t="s">
        <v>14</v>
      </c>
      <c r="D66" s="17" t="s">
        <v>15</v>
      </c>
      <c r="E66" s="18">
        <v>0</v>
      </c>
      <c r="F66" s="88">
        <v>3409.8</v>
      </c>
      <c r="G66" s="89"/>
      <c r="H66" s="18">
        <v>3409.8</v>
      </c>
      <c r="I66" s="18">
        <v>0</v>
      </c>
      <c r="J66" s="18">
        <v>0</v>
      </c>
      <c r="K66" s="1"/>
      <c r="L66" s="1"/>
    </row>
    <row r="67" spans="1:12" ht="12.75">
      <c r="A67" s="17"/>
      <c r="B67" s="17"/>
      <c r="C67" s="17" t="s">
        <v>16</v>
      </c>
      <c r="D67" s="17" t="s">
        <v>17</v>
      </c>
      <c r="E67" s="18">
        <v>0</v>
      </c>
      <c r="F67" s="88">
        <v>3409.8</v>
      </c>
      <c r="G67" s="89"/>
      <c r="H67" s="18">
        <v>3409.8</v>
      </c>
      <c r="I67" s="18">
        <v>0</v>
      </c>
      <c r="J67" s="18">
        <v>0</v>
      </c>
      <c r="K67" s="1"/>
      <c r="L67" s="1"/>
    </row>
    <row r="68" spans="1:12" ht="12.75">
      <c r="A68" s="19"/>
      <c r="B68" s="19"/>
      <c r="C68" s="19" t="s">
        <v>24</v>
      </c>
      <c r="D68" s="19" t="s">
        <v>25</v>
      </c>
      <c r="E68" s="20">
        <v>0</v>
      </c>
      <c r="F68" s="90">
        <v>3409.8</v>
      </c>
      <c r="G68" s="89"/>
      <c r="H68" s="20">
        <v>3409.8</v>
      </c>
      <c r="I68" s="20">
        <v>0</v>
      </c>
      <c r="J68" s="20">
        <v>0</v>
      </c>
      <c r="K68" s="1"/>
      <c r="L68" s="1"/>
    </row>
    <row r="69" spans="1:12" ht="12.75">
      <c r="A69" s="15"/>
      <c r="B69" s="15"/>
      <c r="C69" s="97" t="s">
        <v>46</v>
      </c>
      <c r="D69" s="89"/>
      <c r="E69" s="16"/>
      <c r="F69" s="98"/>
      <c r="G69" s="89"/>
      <c r="H69" s="16"/>
      <c r="I69" s="16"/>
      <c r="J69" s="16"/>
      <c r="K69" s="1"/>
      <c r="L69" s="1"/>
    </row>
    <row r="70" spans="1:12" ht="12.75">
      <c r="A70" s="15" t="s">
        <v>53</v>
      </c>
      <c r="B70" s="15">
        <v>51999</v>
      </c>
      <c r="C70" s="97" t="s">
        <v>54</v>
      </c>
      <c r="D70" s="89"/>
      <c r="E70" s="12">
        <v>436737.01</v>
      </c>
      <c r="F70" s="99">
        <v>54956.87</v>
      </c>
      <c r="G70" s="89"/>
      <c r="H70" s="12">
        <v>491693.88</v>
      </c>
      <c r="I70" s="12">
        <v>378644.79</v>
      </c>
      <c r="J70" s="12">
        <v>0</v>
      </c>
      <c r="K70" s="1"/>
      <c r="L70" s="1"/>
    </row>
    <row r="71" spans="1:12" ht="12.75">
      <c r="A71" s="17"/>
      <c r="B71" s="15">
        <v>53083</v>
      </c>
      <c r="C71" s="17" t="s">
        <v>14</v>
      </c>
      <c r="D71" s="17" t="s">
        <v>15</v>
      </c>
      <c r="E71" s="18">
        <v>436737.01</v>
      </c>
      <c r="F71" s="88">
        <v>54956.87</v>
      </c>
      <c r="G71" s="89"/>
      <c r="H71" s="18">
        <v>491693.88</v>
      </c>
      <c r="I71" s="18">
        <v>378644.79</v>
      </c>
      <c r="J71" s="18">
        <v>0</v>
      </c>
      <c r="K71" s="1"/>
      <c r="L71" s="1"/>
    </row>
    <row r="72" spans="1:12" ht="12.75">
      <c r="A72" s="17"/>
      <c r="B72" s="17"/>
      <c r="C72" s="17" t="s">
        <v>36</v>
      </c>
      <c r="D72" s="17" t="s">
        <v>37</v>
      </c>
      <c r="E72" s="18">
        <v>10750</v>
      </c>
      <c r="F72" s="88">
        <v>10445.5</v>
      </c>
      <c r="G72" s="89"/>
      <c r="H72" s="18">
        <v>21195.5</v>
      </c>
      <c r="I72" s="18">
        <v>0</v>
      </c>
      <c r="J72" s="18">
        <v>0</v>
      </c>
      <c r="K72" s="1"/>
      <c r="L72" s="1"/>
    </row>
    <row r="73" spans="1:12" ht="12.75">
      <c r="A73" s="19"/>
      <c r="B73" s="19"/>
      <c r="C73" s="19" t="s">
        <v>40</v>
      </c>
      <c r="D73" s="19" t="s">
        <v>41</v>
      </c>
      <c r="E73" s="20">
        <v>10750</v>
      </c>
      <c r="F73" s="90">
        <v>10445.5</v>
      </c>
      <c r="G73" s="89"/>
      <c r="H73" s="20">
        <v>21195.5</v>
      </c>
      <c r="I73" s="20">
        <v>0</v>
      </c>
      <c r="J73" s="20">
        <v>0</v>
      </c>
      <c r="K73" s="1"/>
      <c r="L73" s="1"/>
    </row>
    <row r="74" spans="1:12" ht="12.75">
      <c r="A74" s="17"/>
      <c r="B74" s="17"/>
      <c r="C74" s="17" t="s">
        <v>16</v>
      </c>
      <c r="D74" s="17" t="s">
        <v>17</v>
      </c>
      <c r="E74" s="18">
        <v>422287.01</v>
      </c>
      <c r="F74" s="88">
        <v>44511.37</v>
      </c>
      <c r="G74" s="89"/>
      <c r="H74" s="18">
        <v>466798.38</v>
      </c>
      <c r="I74" s="18">
        <v>374944.79</v>
      </c>
      <c r="J74" s="18">
        <v>0</v>
      </c>
      <c r="K74" s="1"/>
      <c r="L74" s="1"/>
    </row>
    <row r="75" spans="1:12" ht="12.75">
      <c r="A75" s="19"/>
      <c r="B75" s="19"/>
      <c r="C75" s="19" t="s">
        <v>18</v>
      </c>
      <c r="D75" s="19" t="s">
        <v>19</v>
      </c>
      <c r="E75" s="20">
        <v>246368.88</v>
      </c>
      <c r="F75" s="90">
        <v>44511.37</v>
      </c>
      <c r="G75" s="89"/>
      <c r="H75" s="20">
        <v>290880.25</v>
      </c>
      <c r="I75" s="20">
        <v>0</v>
      </c>
      <c r="J75" s="20">
        <v>0</v>
      </c>
      <c r="K75" s="1"/>
      <c r="L75" s="1"/>
    </row>
    <row r="76" spans="1:12" ht="12.75">
      <c r="A76" s="19"/>
      <c r="B76" s="19"/>
      <c r="C76" s="19" t="s">
        <v>20</v>
      </c>
      <c r="D76" s="19" t="s">
        <v>21</v>
      </c>
      <c r="E76" s="20">
        <v>7400</v>
      </c>
      <c r="F76" s="90">
        <v>0</v>
      </c>
      <c r="G76" s="89"/>
      <c r="H76" s="20">
        <v>7400</v>
      </c>
      <c r="I76" s="20">
        <v>0</v>
      </c>
      <c r="J76" s="20">
        <v>0</v>
      </c>
      <c r="K76" s="1"/>
      <c r="L76" s="1"/>
    </row>
    <row r="77" spans="1:12" ht="12.75">
      <c r="A77" s="19"/>
      <c r="B77" s="19"/>
      <c r="C77" s="19" t="s">
        <v>22</v>
      </c>
      <c r="D77" s="19" t="s">
        <v>23</v>
      </c>
      <c r="E77" s="20">
        <v>127818.13</v>
      </c>
      <c r="F77" s="90">
        <v>0</v>
      </c>
      <c r="G77" s="89"/>
      <c r="H77" s="20">
        <v>127818.13</v>
      </c>
      <c r="I77" s="20">
        <v>0</v>
      </c>
      <c r="J77" s="20">
        <v>0</v>
      </c>
      <c r="K77" s="1"/>
      <c r="L77" s="1"/>
    </row>
    <row r="78" spans="1:12" ht="12.75">
      <c r="A78" s="19"/>
      <c r="B78" s="19"/>
      <c r="C78" s="19" t="s">
        <v>24</v>
      </c>
      <c r="D78" s="19" t="s">
        <v>25</v>
      </c>
      <c r="E78" s="20">
        <v>40700</v>
      </c>
      <c r="F78" s="90">
        <v>0</v>
      </c>
      <c r="G78" s="89"/>
      <c r="H78" s="20">
        <v>40700</v>
      </c>
      <c r="I78" s="20">
        <v>0</v>
      </c>
      <c r="J78" s="20">
        <v>0</v>
      </c>
      <c r="K78" s="1"/>
      <c r="L78" s="1"/>
    </row>
    <row r="79" spans="1:12" ht="12.75">
      <c r="A79" s="17"/>
      <c r="B79" s="17"/>
      <c r="C79" s="17" t="s">
        <v>26</v>
      </c>
      <c r="D79" s="17" t="s">
        <v>27</v>
      </c>
      <c r="E79" s="18">
        <v>3700</v>
      </c>
      <c r="F79" s="88">
        <v>0</v>
      </c>
      <c r="G79" s="89"/>
      <c r="H79" s="18">
        <v>3700</v>
      </c>
      <c r="I79" s="18">
        <v>3700</v>
      </c>
      <c r="J79" s="18">
        <v>0</v>
      </c>
      <c r="K79" s="1"/>
      <c r="L79" s="1"/>
    </row>
    <row r="80" spans="1:12" ht="12.75">
      <c r="A80" s="19"/>
      <c r="B80" s="19"/>
      <c r="C80" s="19" t="s">
        <v>28</v>
      </c>
      <c r="D80" s="19" t="s">
        <v>29</v>
      </c>
      <c r="E80" s="20">
        <v>3700</v>
      </c>
      <c r="F80" s="90">
        <v>0</v>
      </c>
      <c r="G80" s="89"/>
      <c r="H80" s="20">
        <v>3700</v>
      </c>
      <c r="I80" s="20">
        <v>0</v>
      </c>
      <c r="J80" s="20">
        <v>0</v>
      </c>
      <c r="K80" s="1"/>
      <c r="L80" s="1"/>
    </row>
    <row r="81" spans="1:12" ht="12.75">
      <c r="A81" s="15"/>
      <c r="B81" s="15"/>
      <c r="C81" s="97" t="s">
        <v>55</v>
      </c>
      <c r="D81" s="89"/>
      <c r="E81" s="16"/>
      <c r="F81" s="98"/>
      <c r="G81" s="89"/>
      <c r="H81" s="16"/>
      <c r="I81" s="16"/>
      <c r="J81" s="16"/>
      <c r="K81" s="1"/>
      <c r="L81" s="1"/>
    </row>
    <row r="82" spans="1:12" ht="12.75">
      <c r="A82" s="15" t="s">
        <v>56</v>
      </c>
      <c r="B82" s="15">
        <v>11001</v>
      </c>
      <c r="C82" s="97" t="s">
        <v>57</v>
      </c>
      <c r="D82" s="89"/>
      <c r="E82" s="12">
        <v>10000</v>
      </c>
      <c r="F82" s="99">
        <v>0</v>
      </c>
      <c r="G82" s="89"/>
      <c r="H82" s="12">
        <v>10000</v>
      </c>
      <c r="I82" s="12">
        <v>0</v>
      </c>
      <c r="J82" s="12">
        <v>0</v>
      </c>
      <c r="K82" s="1"/>
      <c r="L82" s="1"/>
    </row>
    <row r="83" spans="1:12" ht="12.75">
      <c r="A83" s="17"/>
      <c r="B83" s="17"/>
      <c r="C83" s="17" t="s">
        <v>14</v>
      </c>
      <c r="D83" s="17" t="s">
        <v>15</v>
      </c>
      <c r="E83" s="18">
        <v>10000</v>
      </c>
      <c r="F83" s="88">
        <v>0</v>
      </c>
      <c r="G83" s="89"/>
      <c r="H83" s="18">
        <v>10000</v>
      </c>
      <c r="I83" s="18">
        <v>0</v>
      </c>
      <c r="J83" s="18">
        <v>0</v>
      </c>
      <c r="K83" s="1"/>
      <c r="L83" s="1"/>
    </row>
    <row r="84" spans="1:12" ht="12.75">
      <c r="A84" s="17"/>
      <c r="B84" s="17"/>
      <c r="C84" s="17" t="s">
        <v>16</v>
      </c>
      <c r="D84" s="17" t="s">
        <v>17</v>
      </c>
      <c r="E84" s="18">
        <v>10000</v>
      </c>
      <c r="F84" s="88">
        <v>0</v>
      </c>
      <c r="G84" s="89"/>
      <c r="H84" s="18">
        <v>10000</v>
      </c>
      <c r="I84" s="18">
        <v>0</v>
      </c>
      <c r="J84" s="18">
        <v>0</v>
      </c>
      <c r="K84" s="1"/>
      <c r="L84" s="1"/>
    </row>
    <row r="85" spans="1:12" ht="12.75">
      <c r="A85" s="19"/>
      <c r="B85" s="19"/>
      <c r="C85" s="19" t="s">
        <v>18</v>
      </c>
      <c r="D85" s="19" t="s">
        <v>19</v>
      </c>
      <c r="E85" s="20">
        <v>2500</v>
      </c>
      <c r="F85" s="90">
        <v>-2500</v>
      </c>
      <c r="G85" s="89"/>
      <c r="H85" s="20">
        <v>0</v>
      </c>
      <c r="I85" s="20">
        <v>0</v>
      </c>
      <c r="J85" s="20">
        <v>0</v>
      </c>
      <c r="K85" s="1"/>
      <c r="L85" s="1"/>
    </row>
    <row r="86" spans="1:12" ht="12.75">
      <c r="A86" s="19"/>
      <c r="B86" s="19"/>
      <c r="C86" s="19" t="s">
        <v>20</v>
      </c>
      <c r="D86" s="19" t="s">
        <v>21</v>
      </c>
      <c r="E86" s="20">
        <v>5000</v>
      </c>
      <c r="F86" s="90">
        <v>-3946.73</v>
      </c>
      <c r="G86" s="89"/>
      <c r="H86" s="20">
        <v>1053.27</v>
      </c>
      <c r="I86" s="20">
        <v>0</v>
      </c>
      <c r="J86" s="20">
        <v>0</v>
      </c>
      <c r="K86" s="1"/>
      <c r="L86" s="1"/>
    </row>
    <row r="87" spans="1:12" ht="12.75">
      <c r="A87" s="19"/>
      <c r="B87" s="19"/>
      <c r="C87" s="19" t="s">
        <v>22</v>
      </c>
      <c r="D87" s="19" t="s">
        <v>23</v>
      </c>
      <c r="E87" s="20">
        <v>2500</v>
      </c>
      <c r="F87" s="90">
        <v>6446.73</v>
      </c>
      <c r="G87" s="89"/>
      <c r="H87" s="20">
        <v>8946.73</v>
      </c>
      <c r="I87" s="20">
        <v>0</v>
      </c>
      <c r="J87" s="20">
        <v>0</v>
      </c>
      <c r="K87" s="1"/>
      <c r="L87" s="1"/>
    </row>
    <row r="88" spans="1:12" ht="12.75">
      <c r="A88" s="11" t="s">
        <v>58</v>
      </c>
      <c r="B88" s="11"/>
      <c r="C88" s="100" t="s">
        <v>59</v>
      </c>
      <c r="D88" s="92"/>
      <c r="E88" s="12">
        <v>0</v>
      </c>
      <c r="F88" s="99">
        <v>132426.25</v>
      </c>
      <c r="G88" s="92"/>
      <c r="H88" s="12">
        <v>132426.25</v>
      </c>
      <c r="I88" s="12">
        <v>0</v>
      </c>
      <c r="J88" s="12">
        <v>0</v>
      </c>
      <c r="K88" s="1"/>
      <c r="L88" s="1"/>
    </row>
    <row r="89" spans="1:12" ht="12.75">
      <c r="A89" s="13"/>
      <c r="B89" s="13"/>
      <c r="C89" s="95"/>
      <c r="D89" s="92"/>
      <c r="E89" s="14"/>
      <c r="F89" s="96"/>
      <c r="G89" s="92"/>
      <c r="H89" s="14"/>
      <c r="I89" s="14"/>
      <c r="J89" s="14"/>
      <c r="K89" s="1"/>
      <c r="L89" s="1"/>
    </row>
    <row r="90" spans="1:12" ht="12.75">
      <c r="A90" s="15"/>
      <c r="B90" s="15"/>
      <c r="C90" s="97" t="s">
        <v>11</v>
      </c>
      <c r="D90" s="89"/>
      <c r="E90" s="16"/>
      <c r="F90" s="98"/>
      <c r="G90" s="89"/>
      <c r="H90" s="16"/>
      <c r="I90" s="16"/>
      <c r="J90" s="16"/>
      <c r="K90" s="1"/>
      <c r="L90" s="1"/>
    </row>
    <row r="91" spans="1:12" ht="12.75">
      <c r="A91" s="15" t="s">
        <v>60</v>
      </c>
      <c r="B91" s="15">
        <v>48007</v>
      </c>
      <c r="C91" s="97" t="s">
        <v>61</v>
      </c>
      <c r="D91" s="89"/>
      <c r="E91" s="12">
        <v>0</v>
      </c>
      <c r="F91" s="99">
        <v>132426.25</v>
      </c>
      <c r="G91" s="89"/>
      <c r="H91" s="12">
        <v>132426.25</v>
      </c>
      <c r="I91" s="12">
        <v>0</v>
      </c>
      <c r="J91" s="12">
        <v>0</v>
      </c>
      <c r="K91" s="1"/>
      <c r="L91" s="1"/>
    </row>
    <row r="92" spans="1:12" ht="12.75">
      <c r="A92" s="17"/>
      <c r="B92" s="17"/>
      <c r="C92" s="17" t="s">
        <v>14</v>
      </c>
      <c r="D92" s="17" t="s">
        <v>15</v>
      </c>
      <c r="E92" s="18">
        <v>0</v>
      </c>
      <c r="F92" s="88">
        <v>132426.25</v>
      </c>
      <c r="G92" s="89"/>
      <c r="H92" s="18">
        <v>132426.25</v>
      </c>
      <c r="I92" s="18">
        <v>0</v>
      </c>
      <c r="J92" s="18">
        <v>0</v>
      </c>
      <c r="K92" s="1"/>
      <c r="L92" s="1"/>
    </row>
    <row r="93" spans="1:12" ht="12.75">
      <c r="A93" s="17"/>
      <c r="B93" s="17"/>
      <c r="C93" s="17" t="s">
        <v>16</v>
      </c>
      <c r="D93" s="17" t="s">
        <v>17</v>
      </c>
      <c r="E93" s="18">
        <v>0</v>
      </c>
      <c r="F93" s="88">
        <v>132426.25</v>
      </c>
      <c r="G93" s="89"/>
      <c r="H93" s="18">
        <v>132426.25</v>
      </c>
      <c r="I93" s="18">
        <v>0</v>
      </c>
      <c r="J93" s="18">
        <v>0</v>
      </c>
      <c r="K93" s="1"/>
      <c r="L93" s="1"/>
    </row>
    <row r="94" spans="1:12" ht="12.75">
      <c r="A94" s="19"/>
      <c r="B94" s="19"/>
      <c r="C94" s="19" t="s">
        <v>22</v>
      </c>
      <c r="D94" s="19" t="s">
        <v>23</v>
      </c>
      <c r="E94" s="20">
        <v>0</v>
      </c>
      <c r="F94" s="90">
        <v>132426.25</v>
      </c>
      <c r="G94" s="89"/>
      <c r="H94" s="20">
        <v>132426.25</v>
      </c>
      <c r="I94" s="20">
        <v>0</v>
      </c>
      <c r="J94" s="20">
        <v>0</v>
      </c>
      <c r="K94" s="1"/>
      <c r="L94" s="1"/>
    </row>
    <row r="95" spans="1:12" ht="12.75">
      <c r="A95" s="11" t="s">
        <v>62</v>
      </c>
      <c r="B95" s="11"/>
      <c r="C95" s="100" t="s">
        <v>63</v>
      </c>
      <c r="D95" s="92"/>
      <c r="E95" s="12">
        <v>25005</v>
      </c>
      <c r="F95" s="99">
        <v>60099.67</v>
      </c>
      <c r="G95" s="92"/>
      <c r="H95" s="12">
        <v>85104.67</v>
      </c>
      <c r="I95" s="12">
        <v>24605</v>
      </c>
      <c r="J95" s="12">
        <v>24605</v>
      </c>
      <c r="K95" s="1"/>
      <c r="L95" s="1"/>
    </row>
    <row r="96" spans="1:12" ht="12.75">
      <c r="A96" s="13"/>
      <c r="B96" s="13"/>
      <c r="C96" s="95"/>
      <c r="D96" s="92"/>
      <c r="E96" s="14"/>
      <c r="F96" s="96"/>
      <c r="G96" s="92"/>
      <c r="H96" s="14"/>
      <c r="I96" s="14"/>
      <c r="J96" s="14"/>
      <c r="K96" s="1"/>
      <c r="L96" s="1"/>
    </row>
    <row r="97" spans="1:12" ht="12.75">
      <c r="A97" s="15"/>
      <c r="B97" s="15"/>
      <c r="C97" s="97" t="s">
        <v>11</v>
      </c>
      <c r="D97" s="89"/>
      <c r="E97" s="16"/>
      <c r="F97" s="98"/>
      <c r="G97" s="89"/>
      <c r="H97" s="16"/>
      <c r="I97" s="16"/>
      <c r="J97" s="16"/>
      <c r="K97" s="1"/>
      <c r="L97" s="1"/>
    </row>
    <row r="98" spans="1:12" ht="12.75">
      <c r="A98" s="15" t="s">
        <v>64</v>
      </c>
      <c r="B98" s="15"/>
      <c r="C98" s="97" t="s">
        <v>65</v>
      </c>
      <c r="D98" s="89"/>
      <c r="E98" s="12">
        <v>25005</v>
      </c>
      <c r="F98" s="99">
        <v>60099.67</v>
      </c>
      <c r="G98" s="89"/>
      <c r="H98" s="12">
        <v>85104.67</v>
      </c>
      <c r="I98" s="12">
        <v>24605</v>
      </c>
      <c r="J98" s="12">
        <v>24605</v>
      </c>
      <c r="K98" s="1"/>
      <c r="L98" s="1"/>
    </row>
    <row r="99" spans="1:13" ht="12.75">
      <c r="A99" s="17"/>
      <c r="B99" s="15"/>
      <c r="C99" s="17" t="s">
        <v>66</v>
      </c>
      <c r="D99" s="17" t="s">
        <v>67</v>
      </c>
      <c r="E99" s="18">
        <v>25005</v>
      </c>
      <c r="F99" s="88">
        <v>60099.67</v>
      </c>
      <c r="G99" s="89"/>
      <c r="H99" s="18">
        <v>85104.67</v>
      </c>
      <c r="I99" s="18">
        <v>24605</v>
      </c>
      <c r="J99" s="18">
        <v>24605</v>
      </c>
      <c r="K99" s="1"/>
      <c r="L99" s="1"/>
      <c r="M99" s="28"/>
    </row>
    <row r="100" spans="1:13" ht="22.5">
      <c r="A100" s="17"/>
      <c r="B100" s="15"/>
      <c r="C100" s="17" t="s">
        <v>68</v>
      </c>
      <c r="D100" s="17" t="s">
        <v>69</v>
      </c>
      <c r="E100" s="18">
        <v>25005</v>
      </c>
      <c r="F100" s="88">
        <v>60099.67</v>
      </c>
      <c r="G100" s="89"/>
      <c r="H100" s="18">
        <v>85104.67</v>
      </c>
      <c r="I100" s="18">
        <v>24605</v>
      </c>
      <c r="J100" s="18">
        <v>24605</v>
      </c>
      <c r="K100" s="1"/>
      <c r="L100" s="1"/>
      <c r="M100" s="28"/>
    </row>
    <row r="101" spans="1:12" ht="12.75">
      <c r="A101" s="17"/>
      <c r="B101" s="15">
        <v>48008</v>
      </c>
      <c r="C101" s="17">
        <v>422</v>
      </c>
      <c r="D101" s="19" t="s">
        <v>71</v>
      </c>
      <c r="E101" s="18">
        <v>0</v>
      </c>
      <c r="F101" s="93">
        <v>10794.81</v>
      </c>
      <c r="G101" s="94"/>
      <c r="H101" s="18">
        <v>10794.81</v>
      </c>
      <c r="I101" s="18">
        <v>0</v>
      </c>
      <c r="J101" s="18">
        <v>0</v>
      </c>
      <c r="K101" s="1"/>
      <c r="L101" s="1"/>
    </row>
    <row r="102" spans="1:12" ht="12.75">
      <c r="A102" s="19"/>
      <c r="B102" s="15">
        <v>47400</v>
      </c>
      <c r="C102" s="19" t="s">
        <v>70</v>
      </c>
      <c r="D102" s="19" t="s">
        <v>71</v>
      </c>
      <c r="E102" s="20">
        <v>24000</v>
      </c>
      <c r="F102" s="90">
        <f>H102-E102</f>
        <v>49304.86</v>
      </c>
      <c r="G102" s="89"/>
      <c r="H102" s="20">
        <v>73304.86</v>
      </c>
      <c r="I102" s="20">
        <v>0</v>
      </c>
      <c r="J102" s="20">
        <v>0</v>
      </c>
      <c r="K102" s="1"/>
      <c r="L102" s="1"/>
    </row>
    <row r="103" spans="1:12" ht="12.75">
      <c r="A103" s="19"/>
      <c r="B103" s="15">
        <v>32400</v>
      </c>
      <c r="C103" s="19">
        <v>424</v>
      </c>
      <c r="D103" s="19" t="s">
        <v>73</v>
      </c>
      <c r="E103" s="20">
        <v>5</v>
      </c>
      <c r="F103" s="76">
        <v>0</v>
      </c>
      <c r="G103" s="77"/>
      <c r="H103" s="20">
        <v>5</v>
      </c>
      <c r="I103" s="20">
        <v>0</v>
      </c>
      <c r="J103" s="20">
        <v>0</v>
      </c>
      <c r="K103" s="1"/>
      <c r="L103" s="1"/>
    </row>
    <row r="104" spans="1:12" ht="12.75">
      <c r="A104" s="19"/>
      <c r="B104" s="15">
        <v>72400</v>
      </c>
      <c r="C104" s="19" t="s">
        <v>72</v>
      </c>
      <c r="D104" s="19" t="s">
        <v>73</v>
      </c>
      <c r="E104" s="20">
        <v>1000</v>
      </c>
      <c r="F104" s="90">
        <v>0</v>
      </c>
      <c r="G104" s="89"/>
      <c r="H104" s="20">
        <v>1000</v>
      </c>
      <c r="I104" s="20">
        <v>0</v>
      </c>
      <c r="J104" s="20">
        <v>0</v>
      </c>
      <c r="K104" s="1"/>
      <c r="L104" s="1"/>
    </row>
    <row r="105" spans="1:12" ht="12.75">
      <c r="A105" s="17" t="s">
        <v>74</v>
      </c>
      <c r="B105" s="17"/>
      <c r="C105" s="91" t="s">
        <v>75</v>
      </c>
      <c r="D105" s="92"/>
      <c r="E105" s="18">
        <v>7458361.18</v>
      </c>
      <c r="F105" s="88">
        <v>118880.51</v>
      </c>
      <c r="G105" s="92"/>
      <c r="H105" s="18">
        <v>7577241.69</v>
      </c>
      <c r="I105" s="18">
        <v>7351068.96</v>
      </c>
      <c r="J105" s="18">
        <v>6972424.17</v>
      </c>
      <c r="K105" s="1"/>
      <c r="L105" s="1"/>
    </row>
    <row r="106" spans="1:12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2.5">
      <c r="A107" s="82" t="s">
        <v>76</v>
      </c>
      <c r="B107" s="82"/>
      <c r="C107" s="83"/>
      <c r="D107" s="83"/>
      <c r="E107" s="2" t="s">
        <v>3</v>
      </c>
      <c r="F107" s="84" t="s">
        <v>4</v>
      </c>
      <c r="G107" s="83"/>
      <c r="H107" s="2" t="s">
        <v>5</v>
      </c>
      <c r="I107" s="2" t="s">
        <v>6</v>
      </c>
      <c r="J107" s="2" t="s">
        <v>7</v>
      </c>
      <c r="K107" s="1"/>
      <c r="L107" s="1"/>
    </row>
    <row r="108" spans="1:12" ht="12.75">
      <c r="A108" s="3" t="s">
        <v>77</v>
      </c>
      <c r="B108" s="3"/>
      <c r="C108" s="79" t="s">
        <v>78</v>
      </c>
      <c r="D108" s="80"/>
      <c r="E108" s="4">
        <v>25000</v>
      </c>
      <c r="F108" s="81">
        <v>181610</v>
      </c>
      <c r="G108" s="80"/>
      <c r="H108" s="4">
        <v>206610</v>
      </c>
      <c r="I108" s="4">
        <v>30000</v>
      </c>
      <c r="J108" s="4">
        <v>30000</v>
      </c>
      <c r="K108" s="1"/>
      <c r="L108" s="1"/>
    </row>
    <row r="109" spans="1:12" ht="12.75">
      <c r="A109" s="3" t="s">
        <v>16</v>
      </c>
      <c r="B109" s="3"/>
      <c r="C109" s="79" t="s">
        <v>79</v>
      </c>
      <c r="D109" s="80"/>
      <c r="E109" s="4">
        <v>8405</v>
      </c>
      <c r="F109" s="81">
        <v>8527.69</v>
      </c>
      <c r="G109" s="80"/>
      <c r="H109" s="4">
        <v>16932.69</v>
      </c>
      <c r="I109" s="4">
        <v>4205</v>
      </c>
      <c r="J109" s="4">
        <v>4205</v>
      </c>
      <c r="K109" s="1"/>
      <c r="L109" s="1"/>
    </row>
    <row r="110" spans="1:12" ht="12.75">
      <c r="A110" s="3" t="s">
        <v>80</v>
      </c>
      <c r="B110" s="3"/>
      <c r="C110" s="79" t="s">
        <v>81</v>
      </c>
      <c r="D110" s="80"/>
      <c r="E110" s="4">
        <v>34000</v>
      </c>
      <c r="F110" s="81">
        <v>49304.86</v>
      </c>
      <c r="G110" s="80"/>
      <c r="H110" s="4">
        <v>83304.86</v>
      </c>
      <c r="I110" s="4">
        <v>33600</v>
      </c>
      <c r="J110" s="4">
        <v>33600</v>
      </c>
      <c r="K110" s="1"/>
      <c r="L110" s="1"/>
    </row>
    <row r="111" spans="1:12" ht="12.75">
      <c r="A111" s="3" t="s">
        <v>82</v>
      </c>
      <c r="B111" s="3"/>
      <c r="C111" s="79" t="s">
        <v>83</v>
      </c>
      <c r="D111" s="80"/>
      <c r="E111" s="4">
        <v>1041619.17</v>
      </c>
      <c r="F111" s="81">
        <v>-178928.71</v>
      </c>
      <c r="G111" s="80"/>
      <c r="H111" s="4">
        <v>862690.46</v>
      </c>
      <c r="I111" s="4">
        <v>1041619.17</v>
      </c>
      <c r="J111" s="4">
        <v>1041619.17</v>
      </c>
      <c r="K111" s="1"/>
      <c r="L111" s="1"/>
    </row>
    <row r="112" spans="1:12" ht="12.75">
      <c r="A112" s="3" t="s">
        <v>84</v>
      </c>
      <c r="B112" s="3"/>
      <c r="C112" s="79" t="s">
        <v>85</v>
      </c>
      <c r="D112" s="80"/>
      <c r="E112" s="4">
        <v>10750</v>
      </c>
      <c r="F112" s="81">
        <v>54956.87</v>
      </c>
      <c r="G112" s="80"/>
      <c r="H112" s="4">
        <v>65706.87</v>
      </c>
      <c r="I112" s="4">
        <v>0</v>
      </c>
      <c r="J112" s="4">
        <v>0</v>
      </c>
      <c r="K112" s="1"/>
      <c r="L112" s="1"/>
    </row>
    <row r="113" spans="1:12" ht="12.75">
      <c r="A113" s="3" t="s">
        <v>86</v>
      </c>
      <c r="B113" s="3"/>
      <c r="C113" s="79" t="s">
        <v>87</v>
      </c>
      <c r="D113" s="80"/>
      <c r="E113" s="4">
        <v>6337587.01</v>
      </c>
      <c r="F113" s="81">
        <v>3409.8</v>
      </c>
      <c r="G113" s="80"/>
      <c r="H113" s="4">
        <v>6340996.81</v>
      </c>
      <c r="I113" s="4">
        <v>6240644.79</v>
      </c>
      <c r="J113" s="4">
        <v>5862000</v>
      </c>
      <c r="K113" s="1"/>
      <c r="L113" s="1"/>
    </row>
    <row r="114" spans="1:12" ht="12.75">
      <c r="A114" s="3" t="s">
        <v>88</v>
      </c>
      <c r="B114" s="3"/>
      <c r="C114" s="79" t="s">
        <v>89</v>
      </c>
      <c r="D114" s="80"/>
      <c r="E114" s="4">
        <v>1000</v>
      </c>
      <c r="F114" s="81">
        <v>0</v>
      </c>
      <c r="G114" s="80"/>
      <c r="H114" s="4">
        <v>1000</v>
      </c>
      <c r="I114" s="4">
        <v>1000</v>
      </c>
      <c r="J114" s="4">
        <v>1000</v>
      </c>
      <c r="K114" s="1"/>
      <c r="L114" s="1"/>
    </row>
    <row r="115" spans="1:12" ht="12.75">
      <c r="A115" s="5" t="s">
        <v>90</v>
      </c>
      <c r="B115" s="5"/>
      <c r="C115" s="85"/>
      <c r="D115" s="86"/>
      <c r="E115" s="6">
        <v>7458361.18</v>
      </c>
      <c r="F115" s="87">
        <v>118880.51</v>
      </c>
      <c r="G115" s="86"/>
      <c r="H115" s="6">
        <v>7577241.69</v>
      </c>
      <c r="I115" s="6">
        <v>7351068.96</v>
      </c>
      <c r="J115" s="6">
        <v>6972424.17</v>
      </c>
      <c r="K115" s="1"/>
      <c r="L115" s="1"/>
    </row>
    <row r="116" spans="1:12" ht="409.5" customHeight="1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7" ht="12.75">
      <c r="A118" s="29" t="s">
        <v>145</v>
      </c>
      <c r="B118" s="29"/>
      <c r="C118" s="29"/>
      <c r="D118" s="30"/>
      <c r="E118" s="31" t="s">
        <v>93</v>
      </c>
      <c r="F118" s="32"/>
      <c r="G118" s="33"/>
    </row>
    <row r="119" spans="1:7" ht="12.75">
      <c r="A119" s="29" t="s">
        <v>146</v>
      </c>
      <c r="B119" s="29"/>
      <c r="C119" s="29"/>
      <c r="D119" s="34"/>
      <c r="E119" s="31"/>
      <c r="F119" s="32"/>
      <c r="G119" s="33"/>
    </row>
    <row r="120" spans="1:7" ht="12.75">
      <c r="A120" s="29"/>
      <c r="B120" s="29"/>
      <c r="C120" s="29"/>
      <c r="D120" s="34"/>
      <c r="E120" s="35"/>
      <c r="F120" s="36"/>
      <c r="G120" s="33"/>
    </row>
    <row r="121" spans="1:7" ht="12.75">
      <c r="A121" s="29" t="s">
        <v>95</v>
      </c>
      <c r="B121" s="29"/>
      <c r="C121" s="29"/>
      <c r="D121" s="34"/>
      <c r="E121" s="37" t="s">
        <v>94</v>
      </c>
      <c r="F121" s="32"/>
      <c r="G121" s="33"/>
    </row>
    <row r="122" spans="1:7" ht="12.75">
      <c r="A122" s="33"/>
      <c r="B122" s="33"/>
      <c r="C122" s="33"/>
      <c r="D122" s="33"/>
      <c r="E122" s="33"/>
      <c r="F122" s="33"/>
      <c r="G122" s="33"/>
    </row>
  </sheetData>
  <sheetProtection/>
  <mergeCells count="151"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C17:D17"/>
    <mergeCell ref="F17:G17"/>
    <mergeCell ref="C18:D18"/>
    <mergeCell ref="F18:G18"/>
    <mergeCell ref="F19:G19"/>
    <mergeCell ref="F20:G20"/>
    <mergeCell ref="F21:G21"/>
    <mergeCell ref="F22:G22"/>
    <mergeCell ref="F23:G23"/>
    <mergeCell ref="F24:G24"/>
    <mergeCell ref="C25:D25"/>
    <mergeCell ref="F25:G25"/>
    <mergeCell ref="C26:D26"/>
    <mergeCell ref="F26:G26"/>
    <mergeCell ref="F27:G27"/>
    <mergeCell ref="F28:G28"/>
    <mergeCell ref="F29:G29"/>
    <mergeCell ref="F30:G30"/>
    <mergeCell ref="F31:G31"/>
    <mergeCell ref="C35:D35"/>
    <mergeCell ref="F35:G35"/>
    <mergeCell ref="C36:D36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C47:D47"/>
    <mergeCell ref="F47:G47"/>
    <mergeCell ref="C48:D48"/>
    <mergeCell ref="F48:G48"/>
    <mergeCell ref="C49:D49"/>
    <mergeCell ref="F49:G49"/>
    <mergeCell ref="C50:D50"/>
    <mergeCell ref="F50:G50"/>
    <mergeCell ref="F51:G51"/>
    <mergeCell ref="F52:G52"/>
    <mergeCell ref="F53:G53"/>
    <mergeCell ref="C54:D54"/>
    <mergeCell ref="F54:G54"/>
    <mergeCell ref="C55:D55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C64:D64"/>
    <mergeCell ref="F64:G64"/>
    <mergeCell ref="C65:D65"/>
    <mergeCell ref="F65:G65"/>
    <mergeCell ref="F66:G66"/>
    <mergeCell ref="F67:G67"/>
    <mergeCell ref="F68:G68"/>
    <mergeCell ref="C69:D69"/>
    <mergeCell ref="F69:G69"/>
    <mergeCell ref="C70:D70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C81:D81"/>
    <mergeCell ref="F81:G81"/>
    <mergeCell ref="C82:D82"/>
    <mergeCell ref="F82:G82"/>
    <mergeCell ref="F83:G83"/>
    <mergeCell ref="F84:G84"/>
    <mergeCell ref="F85:G85"/>
    <mergeCell ref="F86:G86"/>
    <mergeCell ref="F87:G87"/>
    <mergeCell ref="C88:D88"/>
    <mergeCell ref="F88:G88"/>
    <mergeCell ref="C89:D89"/>
    <mergeCell ref="F89:G89"/>
    <mergeCell ref="C90:D90"/>
    <mergeCell ref="F90:G90"/>
    <mergeCell ref="C91:D91"/>
    <mergeCell ref="F91:G91"/>
    <mergeCell ref="F92:G92"/>
    <mergeCell ref="F93:G93"/>
    <mergeCell ref="F94:G94"/>
    <mergeCell ref="C95:D95"/>
    <mergeCell ref="F95:G95"/>
    <mergeCell ref="C96:D96"/>
    <mergeCell ref="F96:G96"/>
    <mergeCell ref="C97:D97"/>
    <mergeCell ref="F97:G97"/>
    <mergeCell ref="C98:D98"/>
    <mergeCell ref="F98:G98"/>
    <mergeCell ref="C109:D109"/>
    <mergeCell ref="F109:G109"/>
    <mergeCell ref="F99:G99"/>
    <mergeCell ref="F100:G100"/>
    <mergeCell ref="F102:G102"/>
    <mergeCell ref="F104:G104"/>
    <mergeCell ref="C105:D105"/>
    <mergeCell ref="F105:G105"/>
    <mergeCell ref="F101:G101"/>
    <mergeCell ref="C115:D115"/>
    <mergeCell ref="F115:G115"/>
    <mergeCell ref="C110:D110"/>
    <mergeCell ref="F110:G110"/>
    <mergeCell ref="C111:D111"/>
    <mergeCell ref="F111:G111"/>
    <mergeCell ref="C112:D112"/>
    <mergeCell ref="F112:G112"/>
    <mergeCell ref="F103:G103"/>
    <mergeCell ref="D1:K1"/>
    <mergeCell ref="C113:D113"/>
    <mergeCell ref="F113:G113"/>
    <mergeCell ref="C114:D114"/>
    <mergeCell ref="F114:G114"/>
    <mergeCell ref="A107:D107"/>
    <mergeCell ref="F107:G107"/>
    <mergeCell ref="C108:D108"/>
    <mergeCell ref="F108:G108"/>
  </mergeCells>
  <printOptions/>
  <pageMargins left="0.5905511811023623" right="0.5905511811023623" top="0.5905511811023623" bottom="0.5905511811023623" header="0.5905511811023623" footer="0.5905511811023623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2022-06-28T13:07:53Z</dcterms:created>
  <dcterms:modified xsi:type="dcterms:W3CDTF">2022-07-31T10:47:49Z</dcterms:modified>
  <cp:category/>
  <cp:version/>
  <cp:contentType/>
  <cp:contentStatus/>
</cp:coreProperties>
</file>