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\\la-dc-01\Investicije\MEDICINSKA ŠKOLA PULA - izgradnja zamjenske zgrade\PARK ISPRED MEDICINSKE - INVESTICIJA UNUTAR INVESTICIJE\troškovnici od AD-a\"/>
    </mc:Choice>
  </mc:AlternateContent>
  <bookViews>
    <workbookView xWindow="0" yWindow="0" windowWidth="28800" windowHeight="11700" tabRatio="815" activeTab="4"/>
  </bookViews>
  <sheets>
    <sheet name="NASLOVNICA" sheetId="31" r:id="rId1"/>
    <sheet name="Rekapitulacija 2021" sheetId="34" r:id="rId2"/>
    <sheet name="C-Oprema" sheetId="25" r:id="rId3"/>
    <sheet name="D-Hortikultura" sheetId="26" r:id="rId4"/>
    <sheet name="D2-NAVODNJAVANJE" sheetId="3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xlfn_BAHTTEXT">NA()</definedName>
    <definedName name="_Qn1">'[1]PRORAČUN GUBITAKA'!#REF!</definedName>
    <definedName name="_Qn7">'[1]PRORAČUN GUBITAKA'!#REF!</definedName>
    <definedName name="_ti7">[2]PRORAČUN!#REF!</definedName>
    <definedName name="_tp1">'[1]PRORAČUN GUBITAKA'!#REF!</definedName>
    <definedName name="Akf">#REF!</definedName>
    <definedName name="C_1">[1]KOEFICIJENTI!#REF!</definedName>
    <definedName name="C_2">[2]PRORAČUN!#REF!</definedName>
    <definedName name="C_3">[2]PRORAČUN!#REF!</definedName>
    <definedName name="C_4">[2]PRORAČUN!#REF!</definedName>
    <definedName name="Ca">#REF!</definedName>
    <definedName name="Cb">#REF!</definedName>
    <definedName name="Cc">#REF!</definedName>
    <definedName name="CCP">#REF!</definedName>
    <definedName name="CELIJA">#REF!</definedName>
    <definedName name="CeNel">#REF!</definedName>
    <definedName name="CeNT">#REF!</definedName>
    <definedName name="CeVT">#REF!</definedName>
    <definedName name="Cg">#REF!</definedName>
    <definedName name="CkA">#REF!</definedName>
    <definedName name="CkB">#REF!</definedName>
    <definedName name="CkC">#REF!</definedName>
    <definedName name="Clu">#REF!</definedName>
    <definedName name="cp">#REF!</definedName>
    <definedName name="CUNP">#REF!</definedName>
    <definedName name="Datum">[1]REKAPITULACIJA!#REF!</definedName>
    <definedName name="Dpred">[3]Proračun!#REF!</definedName>
    <definedName name="E">#REF!</definedName>
    <definedName name="Elaborat">[1]REKAPITULACIJA!#REF!</definedName>
    <definedName name="Eptv">#REF!</definedName>
    <definedName name="eta">#REF!</definedName>
    <definedName name="Excel_BuiltIn_Print_Area_1_1">#REF!</definedName>
    <definedName name="f">[3]Proračun!#REF!</definedName>
    <definedName name="ff">#REF!</definedName>
    <definedName name="FI">[3]Proračun!$C$203</definedName>
    <definedName name="fn">[2]PRORAČUN!#REF!</definedName>
    <definedName name="FSS">#REF!</definedName>
    <definedName name="Građevina">[1]REKAPITULACIJA!#REF!</definedName>
    <definedName name="GS">#REF!</definedName>
    <definedName name="H">[2]PRORAČUN!#REF!</definedName>
    <definedName name="H_g">#REF!</definedName>
    <definedName name="HH_g">#REF!</definedName>
    <definedName name="Investitor">[1]REKAPITULACIJA!#REF!</definedName>
    <definedName name="_xlnm.Print_Titles" localSheetId="2">'C-Oprema'!$1:$2</definedName>
    <definedName name="k">[3]Proračun!#REF!</definedName>
    <definedName name="k_MK1">[1]KOEFICIJENTI!#REF!</definedName>
    <definedName name="k_MK2">[1]KOEFICIJENTI!#REF!</definedName>
    <definedName name="k_MK3">[1]KOEFICIJENTI!#REF!</definedName>
    <definedName name="k_POD1">[1]KOEFICIJENTI!#REF!</definedName>
    <definedName name="k_POD2">[1]KOEFICIJENTI!#REF!</definedName>
    <definedName name="k_PR1">[1]KOEFICIJENTI!#REF!</definedName>
    <definedName name="k_sig">[2]PRORAČUN!#REF!</definedName>
    <definedName name="k_UV1">[1]KOEFICIJENTI!#REF!</definedName>
    <definedName name="k_UZ1">[1]KOEFICIJENTI!#REF!</definedName>
    <definedName name="k_UZ2">[1]KOEFICIJENTI!#REF!</definedName>
    <definedName name="k_VV1">[1]KOEFICIJENTI!#REF!</definedName>
    <definedName name="k_VV2">[1]KOEFICIJENTI!#REF!</definedName>
    <definedName name="k_VZ1">[1]KOEFICIJENTI!#REF!</definedName>
    <definedName name="k_VZ2">'[1]PRORAČUN GUBITAKA'!#REF!</definedName>
    <definedName name="KarakterZgrade">[1]REKAPITULACIJA!#REF!</definedName>
    <definedName name="koeficijent_sigurnosti">[2]PRORAČUN!#REF!</definedName>
    <definedName name="Kor">#REF!</definedName>
    <definedName name="KS">#REF!</definedName>
    <definedName name="l">[3]Proračun!#REF!</definedName>
    <definedName name="L_L">#REF!</definedName>
    <definedName name="lp">[3]Proračun!#REF!</definedName>
    <definedName name="m">[3]Proračun!#REF!</definedName>
    <definedName name="n">[3]Proračun!#REF!</definedName>
    <definedName name="Namjena7">[2]PRORAČUN!#REF!</definedName>
    <definedName name="Nel">#REF!</definedName>
    <definedName name="NelD">#REF!</definedName>
    <definedName name="nk">#REF!</definedName>
    <definedName name="nkf">#REF!</definedName>
    <definedName name="NOVA">#REF!</definedName>
    <definedName name="novi">#REF!</definedName>
    <definedName name="plin">#REF!</definedName>
    <definedName name="_xlnm.Print_Area" localSheetId="2">'C-Oprema'!$A$1:$G$33</definedName>
    <definedName name="_xlnm.Print_Area" localSheetId="4">'D2-NAVODNJAVANJE'!$A$1:$G$95</definedName>
    <definedName name="_xlnm.Print_Area" localSheetId="3">'D-Hortikultura'!$A$1:$G$62</definedName>
    <definedName name="_xlnm.Print_Area" localSheetId="0">NASLOVNICA!$A$1:$I$56</definedName>
    <definedName name="_xlnm.Print_Area" localSheetId="1">'Rekapitulacija 2021'!$A$1:$D$20</definedName>
    <definedName name="Q">[3]Proračun!#REF!</definedName>
    <definedName name="Qk">[3]Proračun!#REF!</definedName>
    <definedName name="qn">#REF!</definedName>
    <definedName name="qnom">#REF!</definedName>
    <definedName name="Re">[3]Proračun!#REF!</definedName>
    <definedName name="RED">#REF!</definedName>
    <definedName name="ro">#REF!</definedName>
    <definedName name="Rpred">[3]Proračun!#REF!</definedName>
    <definedName name="RRO">#REF!</definedName>
    <definedName name="t_pl">[2]PRORAČUN!#REF!</definedName>
    <definedName name="t_pv">[2]PRORAČUN!#REF!</definedName>
    <definedName name="ta">[2]PRORAČUN!#REF!</definedName>
    <definedName name="ti">#REF!</definedName>
    <definedName name="to">[3]Proračun!$C$235</definedName>
    <definedName name="tp">[3]Proračun!#REF!</definedName>
    <definedName name="tr">[3]Proračun!#REF!</definedName>
    <definedName name="tsr">[3]Proračun!#REF!</definedName>
    <definedName name="ttp">#REF!</definedName>
    <definedName name="ttr">#REF!</definedName>
    <definedName name="ttsr">#REF!</definedName>
    <definedName name="tu">[3]Proračun!$C$237</definedName>
    <definedName name="UKUPNO1">[4]ZEMLJAN!$F$10</definedName>
    <definedName name="UKUPNO10">#REF!</definedName>
    <definedName name="UKUPNO11">#REF!</definedName>
    <definedName name="UKUPNO12">[4]soboslik!#REF!</definedName>
    <definedName name="UKUPNO13">'[4]razni '!#REF!</definedName>
    <definedName name="UKUPNO14">#REF!</definedName>
    <definedName name="UKUPNO15">#REF!</definedName>
    <definedName name="UKUPNO16">#REF!</definedName>
    <definedName name="UKUPNO17">#REF!</definedName>
    <definedName name="UKUPNO18">#REF!</definedName>
    <definedName name="UKUPNO19">#REF!</definedName>
    <definedName name="UKUPNO2">'[5]RAZNI RADOVI'!$F$22</definedName>
    <definedName name="UKUPNO20">#REF!</definedName>
    <definedName name="UKUPNO3">#REF!</definedName>
    <definedName name="UKUPNO4">[4]izolacija!$F$13</definedName>
    <definedName name="UKUPNO5">'[4]oprema dvor.'!$F$28</definedName>
    <definedName name="UKUPNO6">[4]okoliš!$F$25</definedName>
    <definedName name="UKUPNO7">#REF!</definedName>
    <definedName name="UKUPNO8">[4]elektr!#REF!</definedName>
    <definedName name="UKUPNO9">[4]PLIN!#REF!</definedName>
    <definedName name="v">#REF!</definedName>
    <definedName name="v_0">[2]PRORAČUN!#REF!</definedName>
    <definedName name="v_max">#REF!</definedName>
    <definedName name="w">[3]Proračun!#REF!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26" l="1"/>
  <c r="F25" i="25" l="1"/>
  <c r="F24" i="25"/>
  <c r="F23" i="25"/>
  <c r="D77" i="36"/>
  <c r="F77" i="36" s="1"/>
  <c r="D89" i="36"/>
  <c r="F89" i="36" s="1"/>
  <c r="D87" i="36"/>
  <c r="D91" i="36" s="1"/>
  <c r="F91" i="36" s="1"/>
  <c r="D81" i="36"/>
  <c r="F81" i="36" s="1"/>
  <c r="D79" i="36"/>
  <c r="F79" i="36" s="1"/>
  <c r="F93" i="36"/>
  <c r="F85" i="36"/>
  <c r="D83" i="36"/>
  <c r="F83" i="36" s="1"/>
  <c r="F72" i="36"/>
  <c r="F70" i="36"/>
  <c r="F68" i="36"/>
  <c r="F66" i="36"/>
  <c r="F62" i="36"/>
  <c r="F59" i="36"/>
  <c r="F58" i="36"/>
  <c r="F57" i="36"/>
  <c r="F56" i="36"/>
  <c r="F54" i="36"/>
  <c r="F50" i="36"/>
  <c r="F48" i="36"/>
  <c r="F46" i="36"/>
  <c r="F44" i="36"/>
  <c r="F41" i="36"/>
  <c r="F40" i="36"/>
  <c r="F39" i="36"/>
  <c r="F38" i="36"/>
  <c r="F37" i="36"/>
  <c r="F35" i="36"/>
  <c r="F33" i="36"/>
  <c r="F29" i="36"/>
  <c r="F27" i="36"/>
  <c r="F25" i="36"/>
  <c r="F11" i="36"/>
  <c r="F9" i="36"/>
  <c r="F18" i="36"/>
  <c r="F16" i="36"/>
  <c r="F87" i="36" l="1"/>
  <c r="F95" i="36" s="1"/>
  <c r="C12" i="34" s="1"/>
  <c r="F17" i="25"/>
  <c r="F16" i="25"/>
  <c r="F15" i="25"/>
  <c r="F14" i="25"/>
  <c r="B13" i="34" l="1"/>
  <c r="B9" i="34"/>
  <c r="F37" i="26"/>
  <c r="F21" i="26"/>
  <c r="F34" i="26" l="1"/>
  <c r="F57" i="26" l="1"/>
  <c r="F56" i="26"/>
  <c r="F55" i="26"/>
  <c r="F31" i="26"/>
  <c r="F29" i="26"/>
  <c r="F27" i="26"/>
  <c r="F24" i="26"/>
  <c r="F46" i="26"/>
  <c r="F54" i="26"/>
  <c r="F36" i="26"/>
  <c r="F42" i="26"/>
  <c r="F17" i="26"/>
  <c r="F29" i="25"/>
  <c r="F32" i="25" s="1"/>
  <c r="F59" i="26" l="1"/>
  <c r="C11" i="34" s="1"/>
  <c r="C13" i="34" s="1"/>
  <c r="C7" i="34"/>
  <c r="C9" i="34" s="1"/>
  <c r="C16" i="34" l="1"/>
  <c r="C17" i="34" s="1"/>
  <c r="C18" i="34" s="1"/>
</calcChain>
</file>

<file path=xl/sharedStrings.xml><?xml version="1.0" encoding="utf-8"?>
<sst xmlns="http://schemas.openxmlformats.org/spreadsheetml/2006/main" count="288" uniqueCount="199">
  <si>
    <t>NAPOMENA:  Dobavljač se obvezuje pribaviti ateste prema HRN</t>
  </si>
  <si>
    <t xml:space="preserve">Grubo i fino strojno planiranje humusne zemlje u sloju od 30 cm,  na +/- 2-5 cm  </t>
  </si>
  <si>
    <t>Freziranje i fino ručno planiranje na +/- 2 cm.</t>
  </si>
  <si>
    <t>HORTIKULTURA</t>
  </si>
  <si>
    <t>Obračun po m2.</t>
  </si>
  <si>
    <t>Prva košnja s utovarom i odvoz pokošenog.</t>
  </si>
  <si>
    <t>Osnivanje travnjaka.</t>
  </si>
  <si>
    <t>Nabava i dovoz biljnog materijala</t>
  </si>
  <si>
    <t>kom.</t>
  </si>
  <si>
    <t>C/</t>
  </si>
  <si>
    <t>D/</t>
  </si>
  <si>
    <t>OPREMA</t>
  </si>
  <si>
    <t>R.br.</t>
  </si>
  <si>
    <t>OPIS RADOVA</t>
  </si>
  <si>
    <t>JED.MJ.</t>
  </si>
  <si>
    <t>KOLIČINA</t>
  </si>
  <si>
    <t>JED.CIJENA</t>
  </si>
  <si>
    <t>UKUPNO</t>
  </si>
  <si>
    <t>NAPOMENA</t>
  </si>
  <si>
    <t>TROŠKOVNIK</t>
  </si>
  <si>
    <t>1.</t>
  </si>
  <si>
    <t>2.</t>
  </si>
  <si>
    <t>3.</t>
  </si>
  <si>
    <t>m2</t>
  </si>
  <si>
    <t>UKUPNO:</t>
  </si>
  <si>
    <t>GRAĐEVINSKI RADOVI</t>
  </si>
  <si>
    <t>kom</t>
  </si>
  <si>
    <t>m1</t>
  </si>
  <si>
    <t>REKAPITULACIJA</t>
  </si>
  <si>
    <t>C)</t>
  </si>
  <si>
    <t>D)</t>
  </si>
  <si>
    <t>m3</t>
  </si>
  <si>
    <t>jednakovrijedan proizvod</t>
  </si>
  <si>
    <t>Jednakovrijedan proizvod</t>
  </si>
  <si>
    <t>Industrijski proizvod prema radioničkim crtežima proizvođača. Radioničke crteže dostaviti projektantu na ovjeru. Ako se pojavi potreba za naknadnim popravcima vidljivih površina troškovi kompletne sanacije past će na teret izvođača.</t>
  </si>
  <si>
    <t xml:space="preserve">Dobava plodne zemlje za formiranje travnjaka u sloju od 30cm debljine, te grubo razastiranje zemlje  kao priprema za formiranje travnjaka. </t>
  </si>
  <si>
    <t>Priprema terena za formiranje intenzivnog zelenila</t>
  </si>
  <si>
    <t>1.1.</t>
  </si>
  <si>
    <t>1.2.</t>
  </si>
  <si>
    <t>1.3.</t>
  </si>
  <si>
    <t>1.4.</t>
  </si>
  <si>
    <t>1.5.</t>
  </si>
  <si>
    <t>4.1.</t>
  </si>
  <si>
    <t>4.2.</t>
  </si>
  <si>
    <t>Ručno/strojno miješanje svih dopremljenih komponentni supstrata. Razastiranje i fino planiranje sadnih ploha. Obračun po m2 planirane sadne plohe.</t>
  </si>
  <si>
    <t xml:space="preserve">Dobava i izvedba razdjelnika od pocinčanog lima debljine 3mm. Razdjelnik se postavlja između gredica sa grmljem i ploha sa oblutkom ili gredica i trave, prema shemi. Nakon finog niveliranja terena postavljaju se rebrasti željezni klinovi profila fi 12mm i dužine 40cm na svakih 1m udaljenosti koji se zabijaju u tlo. Potrebno je iskolčiti pozicije i visine klinova. Visine klinova moraju biti na – 7 cm od završne kote terena.  Lamela od profila  3mm, visine 15 cm vari se na klinove na visinu gotove kote terena. Potrebno je variti sve spojeve lamela. Gornji robovi se bruse i zaobljavaju. Sve s nabavom materijala i ugradbom. </t>
  </si>
  <si>
    <t>2.1.</t>
  </si>
  <si>
    <t>2.2.</t>
  </si>
  <si>
    <t>3.1.</t>
  </si>
  <si>
    <t>3.2.</t>
  </si>
  <si>
    <t>3.3.</t>
  </si>
  <si>
    <t>4.3.</t>
  </si>
  <si>
    <t>3.4.</t>
  </si>
  <si>
    <t>Dobava i razastiranje gnojiva Emerald Tee Time/Starter14-28-10, utrošak 15-25gr/m2, ili drugi jednakovrijedan.</t>
  </si>
  <si>
    <t>Dosijavanje nakon prve košnje na mjestima gdje je trava slabije niknula - po potrebi.
Travna smjesa: Emerald/Star seed/Advance (minimalno 30-35g/m2), ili drugi jednakovrijedan.</t>
  </si>
  <si>
    <t>Dobava i ugradnja geotekstila 200g sa rubnim utskivanjem u tlo, prije ugradnje ukrasnog agregata.</t>
  </si>
  <si>
    <t>PDV 25%</t>
  </si>
  <si>
    <t>SVEUKUPNO:</t>
  </si>
  <si>
    <t>projektantski ured</t>
  </si>
  <si>
    <t>AD arhitektura i dizajn d.o.o.</t>
  </si>
  <si>
    <t>Pula, Poljana Sv. Martina 25</t>
  </si>
  <si>
    <t>zahvat u prostoru i lokacija</t>
  </si>
  <si>
    <t>k.o. Pula</t>
  </si>
  <si>
    <t>Investitor</t>
  </si>
  <si>
    <t>faza projekta</t>
  </si>
  <si>
    <t>glavni projektant</t>
  </si>
  <si>
    <t>odgovorna osoba</t>
  </si>
  <si>
    <t>z.o. projekta</t>
  </si>
  <si>
    <t>mjesto i datum</t>
  </si>
  <si>
    <t>GLAVNI PROJEKT</t>
  </si>
  <si>
    <t>Luka Matticchio, d.i.a.</t>
  </si>
  <si>
    <t>67509/20</t>
  </si>
  <si>
    <t>Medicinska škola Pula</t>
  </si>
  <si>
    <t>Zagrebačka 30, Pula</t>
  </si>
  <si>
    <t>Napomena: Izvođač je zadužen za održavanje svog dobavljenog, posađenog te izraslog sadnog materijala sve do primopredaje investitoru!</t>
  </si>
  <si>
    <t>Uređenje parka ispred</t>
  </si>
  <si>
    <t>Medicinske škole u Puli - faza 3</t>
  </si>
  <si>
    <t>k.č. 709/9</t>
  </si>
  <si>
    <t>m'</t>
  </si>
  <si>
    <t>Dobava i popunjavanje fuga između postavljenih betonskih travnatih elemenata smjesom plodne zemlje i travnog sjemenja.  Po potrebi kasnije dosijavanje  na mjestima gdje je trava slabije niknula.
Obračun po m2.</t>
  </si>
  <si>
    <t>kompl</t>
  </si>
  <si>
    <t>1.6.</t>
  </si>
  <si>
    <t>a) park</t>
  </si>
  <si>
    <t>UKUPNO HORTIKULTURA:</t>
  </si>
  <si>
    <t>kpl.</t>
  </si>
  <si>
    <t>D2/</t>
  </si>
  <si>
    <t>NAVODNJAVANJE</t>
  </si>
  <si>
    <t>II. INSTALATERSKI  I  MONTAŽERSKI  RADOVI</t>
  </si>
  <si>
    <t>2.3.</t>
  </si>
  <si>
    <t>3.5.</t>
  </si>
  <si>
    <t>3.6.</t>
  </si>
  <si>
    <t>3.7.</t>
  </si>
  <si>
    <t>UKUPNO NAVODNJAVANJE:</t>
  </si>
  <si>
    <t>D2)</t>
  </si>
  <si>
    <t>Stavka uključuje revizijsko okno, inox poklopac i podkonstrukciju za elektroinstalacije. Rasvjetno tijelo je u posebnoj stavci (elektroradovi).</t>
  </si>
  <si>
    <t xml:space="preserve">1. </t>
  </si>
  <si>
    <t>BETONSKE KLUPE M1</t>
  </si>
  <si>
    <t>a) KLUPA M1 - L300</t>
  </si>
  <si>
    <t>b) KLUPA M1 - L250</t>
  </si>
  <si>
    <t>Nabava, dobava i ugradnja samostojećih posuda za otpatke sa pepeljarom, u okolišu.</t>
  </si>
  <si>
    <t>Posude za otpatke su gotovi prefabricirani elementi kao npr. tip 2305P ili drugi jednakovrijedan. Element je samostojeći od pocinčanog čelika, volumena kante od 120L i postavlja se na vlastiti temelj. Dimenzije 56*40, h=100cm. Montaža prema uputi proizvođača na mjesto predviđeno projektom, uključivo temelj elementa.</t>
  </si>
  <si>
    <r>
      <t>c) KLUPA M1 - L200 (60-90</t>
    </r>
    <r>
      <rPr>
        <b/>
        <sz val="8"/>
        <rFont val="Calibri"/>
        <family val="2"/>
      </rPr>
      <t>°</t>
    </r>
    <r>
      <rPr>
        <b/>
        <sz val="9.6"/>
        <rFont val="Arial"/>
        <family val="2"/>
      </rPr>
      <t>)</t>
    </r>
  </si>
  <si>
    <r>
      <t>d) KLUPA M1 - L200 (90-60</t>
    </r>
    <r>
      <rPr>
        <b/>
        <sz val="8"/>
        <rFont val="Calibri"/>
        <family val="2"/>
      </rPr>
      <t>°</t>
    </r>
    <r>
      <rPr>
        <b/>
        <sz val="9.6"/>
        <rFont val="Arial"/>
        <family val="2"/>
      </rPr>
      <t>)</t>
    </r>
  </si>
  <si>
    <t>Dobava i sjetva travne smjese, otporne na gaženje, 50 g/m² (uz rubove i na većim nagibima gušće), ježanje, zagrabljivanje, valjanje valjkom i jednokratno obilno zalijevanje. Voda nije uračunata u cijenu.</t>
  </si>
  <si>
    <t>Dobava i ugradnja ukrasnog agregata - vulkanski kamen lapillo, crveno smeđe boje, 10-40mm, u visini od 7cm, na površini gredica i korita.</t>
  </si>
  <si>
    <t>Dobava i ugradnja ukrasnog agregata - kameni oblutak šatirano sivo zelenkaste boje tip kao Verde Alpi ili slično 20-40mm, u visini od 7cm, na površini gredica i korita.</t>
  </si>
  <si>
    <t>Pula, veljača 2021.</t>
  </si>
  <si>
    <t>AUTOMATSKO NAVODNJAVANJE</t>
  </si>
  <si>
    <t>Statički pop-up rasprskivač priključka 3/4", sektorski i puni krug,dometa 2,4 - 5,5 m, za radni pritisak 3,1 bar - tip RAIN BIRD  1804</t>
  </si>
  <si>
    <t>R-VAN DIZNE</t>
  </si>
  <si>
    <t>VAN DIZNE</t>
  </si>
  <si>
    <t>PRIBOR I ARMATURE</t>
  </si>
  <si>
    <t>Kuglasti ventil 1"" Ž-Ž PP PN 10 za ugradnju na sklopove ventilskih okana.</t>
  </si>
  <si>
    <t>Spojni materijal za spoj na glavni dovod vode (pvc)</t>
  </si>
  <si>
    <t>Spojni materijal za ugradnju sklopa elektromagnetskih ventila ( niple, kolčak, koljeno, t komad adapteri)</t>
  </si>
  <si>
    <t>Spiralna koljena za priključak rasprskivača na spojnu cijev Ø16mm, tip SBE. Obračun prema broju ugrađenih rasprskivača/ cijevi kap po kap</t>
  </si>
  <si>
    <t>Spojna cijev 16mm za fleksibilnu vezu rasprskivača na cjevovod (cca 1m po rasprskivaču i spoju za kap po kap) - SPXFLEX100</t>
  </si>
  <si>
    <t>Distribucijska cijev dvoslojna crna XF 16 mm za spajanje sustava kap po kap</t>
  </si>
  <si>
    <t>Spojni materijal za ugradnju rasprskivača I KAP NA KAP laterale linije cjevovoda (obujmica, locktite)</t>
  </si>
  <si>
    <t>Ventilska kutija serije VB jumbo70,1x53,3x30,7 cm za podzemnu ugradnju</t>
  </si>
  <si>
    <t>AUTOMATIKA</t>
  </si>
  <si>
    <t>Elektromagnetski ventil R 1 "Žx1"Ž , tip RAIN BIRD 100-DV</t>
  </si>
  <si>
    <t>Regulator pritiska za kap na kap tipa I-PRF-100-RBY</t>
  </si>
  <si>
    <t>Baterijski programator programator tip. WPX-4  sa 4 stanice, , veliki  monitor,mogućnost 6 neovisnihstartnih vremena, 4 opcije vremenskog zaljevanja, manualno zaljevanje</t>
  </si>
  <si>
    <t>Alkalne baterije za programator</t>
  </si>
  <si>
    <t>Vodotijesni spoj tip DBRY20</t>
  </si>
  <si>
    <t>Senzor za kišu RSD- BGX serije sa potrebnim materijalom za ugradnju. Senzor za kišu sastoji se od samog senzora koji se mora ugraditi na vanjski dio objekta i kontrolera koji se ugrađuje pored programatora. . Obračun prema ugrađenom senzoru</t>
  </si>
  <si>
    <t>INSTALATERSKI RADOVI</t>
  </si>
  <si>
    <t xml:space="preserve">Ugradnja PE cjevovoda za vanjsku instalaciju navodnjavanja dimenzija  Ø25,Ø35  uključivo dopremu, polaganje u pripremljeni rovi sva potrebna spajanja polipropilenskim spojnim elementima. Obračun po m' </t>
  </si>
  <si>
    <t>Ugradnja distribucijske cijevi XF crna za povezivanje cijevi kap po kap</t>
  </si>
  <si>
    <t xml:space="preserve">Ugradnja cijevi kap-po-kap sa svim potrebnim stabiliziranjem </t>
  </si>
  <si>
    <t>Ugradnja ventilskog sklopa elektromagnetskih ventila sa  glavnim kuglastim ventilom i ugradnja ventilskog okna sa svim potrebnim stabiliziranjem i niveliranjem, na dno ventilskog okna postavlja se geotekstil i kamena podloga - drenažni kamen granulacije 16/32</t>
  </si>
  <si>
    <t>Ugradnja rasprskivača na postavljenu vodovodnu instalaciju, uključvo bušenje otvora u PE cjevovodu i montažu spojeva na cjevovod, sva potrebna visinska podešavanja, osiguranje spojeva i brtvljenja.</t>
  </si>
  <si>
    <t>Ispiranje instalacije po sekcijama za vrijeme ugradnje, tlačne probe po sekcijama tlačnih vodova, puštanje u pogon i prilagodba sustava. Obračun po ventilu</t>
  </si>
  <si>
    <t>Završna prilagodba rasprskivača s korekcijom položaja i podešavanjem kuteva nakon završetka radova na osnivanju travnjaka .</t>
  </si>
  <si>
    <t>Ugradnja programatora sa programiranjem vremena zalijevanja te praćenje rada sustava tokom 7 dana od puštanja sustava u pogon</t>
  </si>
  <si>
    <t xml:space="preserve">Strojni iskop rova širine 30cm, na dubinu 30cm od konačne kote terena, uključivo zatrpavanje rovova i odvoz kamenog materijala iz iskopa. </t>
  </si>
  <si>
    <t>Kombinirano strojno ručni iskop za ugradnju ventilskih okana i ventilskog sklopa (0,3m3)</t>
  </si>
  <si>
    <t>Iskolčenje trase cjevovoda i položajno iskolčenje rasprskivača i ostalih elemenata sustava, uključivo sve naknadne položajne prilagodbe točaka.</t>
  </si>
  <si>
    <t>paušal</t>
  </si>
  <si>
    <t xml:space="preserve">Izrada tehničke dokumentacije izvedenog stanja sa uputama za rukovanje za ključne komponente sustava. </t>
  </si>
  <si>
    <t>I. ZEMLJANI I GRAĐEVINSKI RADOVI</t>
  </si>
  <si>
    <t>0. PRIPREMNI/OSTALI RADOVI</t>
  </si>
  <si>
    <t>0.1.</t>
  </si>
  <si>
    <t>0.2.</t>
  </si>
  <si>
    <t>RASPRSKIVAČI I DIZNE</t>
  </si>
  <si>
    <t>a) rasprskivači SBE-050</t>
  </si>
  <si>
    <t>b) rasprskivači SBE-075</t>
  </si>
  <si>
    <t>c) kpk SBA-050</t>
  </si>
  <si>
    <t>3.8.</t>
  </si>
  <si>
    <t>4.4.</t>
  </si>
  <si>
    <t>4.5.</t>
  </si>
  <si>
    <t>4.6.</t>
  </si>
  <si>
    <t>PE CIJEVI</t>
  </si>
  <si>
    <t>5.1.</t>
  </si>
  <si>
    <t>5.2.</t>
  </si>
  <si>
    <t>5.3.</t>
  </si>
  <si>
    <t>5.4.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</si>
  <si>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</si>
  <si>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</si>
  <si>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</si>
  <si>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</si>
  <si>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</si>
  <si>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</si>
  <si>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</si>
  <si>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</si>
  <si>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</si>
  <si>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Nivelatori:
U donji dio klupe ugrađuju se nivelatori koji služe za niveliranje klupe prilikom montaže na terenu.
Armatura:
prilikom izrade klupa se armira armaturnom mrežom i alkalno otpornim staklenim vlaknima.
Drveni dio klupe:
na betonskom dijelu istaka klupe ugrađuju se drvene letve (materijal jela/smrekva) u ukupnoj dužini L=x i ukupnoj širini od 60cm.
Drvene letve se ugrađuju na inox nosače tako da je drveni dio izdignut od betonskog dijela klupe.</t>
  </si>
  <si>
    <t>BETONSKE KLUPE M1-RAD</t>
  </si>
  <si>
    <t xml:space="preserve">Montaža prefabriciranih klupa vrši se na unaprijed izbetoniranu podlogu, na kotu -12cm od visine gotovog opločenja. </t>
  </si>
  <si>
    <t>Stavka obuhvaća utovar, prijevoz i montažu urbane opreme na gradilište, rad dizalice, radnika i trajno-elastični kit.
Temelji su dio zasebne stavke.</t>
  </si>
  <si>
    <r>
      <t>Klupa M1-300, ukupne dužine 300cm, širine sjedišta 50cm, i ukupne visine 55cm (visina sjedenja 45cm). Ovisno o podtipu, klupa ima ravne ili zakošene rubove (60</t>
    </r>
    <r>
      <rPr>
        <sz val="8"/>
        <rFont val="Calibri"/>
        <family val="2"/>
      </rPr>
      <t>°</t>
    </r>
    <r>
      <rPr>
        <sz val="9.6"/>
        <rFont val="Arial"/>
        <family val="2"/>
      </rPr>
      <t>).</t>
    </r>
  </si>
  <si>
    <r>
      <rPr>
        <u/>
        <sz val="8"/>
        <rFont val="Arial"/>
        <family val="2"/>
      </rPr>
      <t xml:space="preserve">Boja: 
</t>
    </r>
    <r>
      <rPr>
        <sz val="8"/>
        <rFont val="Arial"/>
        <family val="2"/>
      </rPr>
      <t xml:space="preserve">armirano betonska klupa se izrađuje u bijelom cementu i agregatom uniformirane boje vapnenačkog porijekla. Veličina zrna agregata koji se ugrađuje u panele je 0-4mm, 4-8mm.
</t>
    </r>
    <r>
      <rPr>
        <u/>
        <sz val="8"/>
        <rFont val="Arial"/>
        <family val="2"/>
      </rPr>
      <t>Površinska obrada materijala:</t>
    </r>
    <r>
      <rPr>
        <sz val="8"/>
        <rFont val="Arial"/>
        <family val="2"/>
      </rPr>
      <t xml:space="preserve">
armirano betonska klupa, odnosno njen vidljivi dio (prednja, stražnja, gornja strana) obrađuje se u završnoj obradi "polirani beton". Poliranje vidljivog dijela površine vrši se u tri faze poliranja, od grube faze poliranja do potpunog sjaja, koji ujedno betonu daje i završni izgled površine.
</t>
    </r>
    <r>
      <rPr>
        <u/>
        <sz val="8"/>
        <rFont val="Arial"/>
        <family val="2"/>
      </rPr>
      <t>Zaštita proizvoda:</t>
    </r>
    <r>
      <rPr>
        <sz val="8"/>
        <rFont val="Arial"/>
        <family val="2"/>
      </rPr>
      <t xml:space="preserve">
Nakon površinske obrade proizvoda, klupa se premazuje impregnacijom na bazi Silan-Siloxana. Impregnacija štiti površinu od iscvjetavanja betona, vode i smrzavanja. Sredstvo ne smije sadržavati otapala, mora biti bistro i ne smije biti ljepljivo.
</t>
    </r>
    <r>
      <rPr>
        <u/>
        <sz val="8"/>
        <rFont val="Arial"/>
        <family val="2"/>
      </rPr>
      <t>Kvaliteta proizvoda:</t>
    </r>
    <r>
      <rPr>
        <sz val="8"/>
        <rFont val="Arial"/>
        <family val="2"/>
      </rPr>
      <t xml:space="preserve">
AB klupa izrađuje se sa dodatkom superplastifikatora koji postiže visoku redukciju vode u betonu, te time beton postiže visoku tlačnu i savojnu čvrstoću.
Beton klase čvrstoće C35/45, klase izloženosti XC4, XD3, XS3.</t>
    </r>
  </si>
  <si>
    <r>
      <t xml:space="preserve">Dobava i doprema cijevi iz polietilena </t>
    </r>
    <r>
      <rPr>
        <b/>
        <sz val="8"/>
        <rFont val="Arial"/>
        <family val="2"/>
      </rPr>
      <t>Ø 25mm</t>
    </r>
    <r>
      <rPr>
        <sz val="8"/>
        <rFont val="Arial"/>
        <family val="2"/>
      </rPr>
      <t>, 10 bara, za izvedbu razvoda instalacije za opskrbu rasprskivača i linije kap po kap</t>
    </r>
  </si>
  <si>
    <r>
      <t xml:space="preserve">Dobava i doprema cijevi iz polietilena </t>
    </r>
    <r>
      <rPr>
        <b/>
        <sz val="8"/>
        <rFont val="Arial"/>
        <family val="2"/>
      </rPr>
      <t>Ø 32mm</t>
    </r>
    <r>
      <rPr>
        <sz val="8"/>
        <rFont val="Arial"/>
        <family val="2"/>
      </rPr>
      <t>, 10 bara, za izvedbu razvoda instalacije za opskrbu rasprskivača i linije kap po kap</t>
    </r>
  </si>
  <si>
    <r>
      <t xml:space="preserve">Dobava i doprema korugirane cijevi  </t>
    </r>
    <r>
      <rPr>
        <b/>
        <sz val="8"/>
        <rFont val="Arial"/>
        <family val="2"/>
      </rPr>
      <t>Ø 50 mm</t>
    </r>
    <r>
      <rPr>
        <sz val="8"/>
        <rFont val="Arial"/>
        <family val="2"/>
      </rPr>
      <t>, , za izvedbu proture ispod asfalta</t>
    </r>
  </si>
  <si>
    <r>
      <t xml:space="preserve">Dobava i doprema cijevi </t>
    </r>
    <r>
      <rPr>
        <b/>
        <sz val="8"/>
        <rFont val="Arial"/>
        <family val="2"/>
      </rPr>
      <t>kap-po-kap</t>
    </r>
    <r>
      <rPr>
        <sz val="8"/>
        <rFont val="Arial"/>
        <family val="2"/>
      </rPr>
      <t xml:space="preserve"> za površinsku ugradnju sa samoregulirajućim kapaljkama, za pritisak 0,6 do 4 bara, razmak kapaljki 33 cm, 2,3 l/h po kapaljki, dvoslojna, smeđa, tip Rain Bird XFD Drip Line. Stavka uključuje dobavu i ugradnju ubodnih elemenata za vertikalnu stabilizaciju cijevi protiv izdizanja pod pritiskom. Ubodni elementi ugrađuju se na svakih 3 m' cijevi. Stavka uključuje sav potreban ubodni spojni materijal promjera 17mm tip RAIN BIRD serije XFF.</t>
    </r>
  </si>
  <si>
    <t>MAGNOLIJA</t>
  </si>
  <si>
    <t>LADONJA</t>
  </si>
  <si>
    <t>GRMOVI - TRAJNICE</t>
  </si>
  <si>
    <t>Dobava i sadnja stablašica. Stablašice koje se sade moraju biti apsolutno zdrave, nezaražene i neoštećene. Sadnice čiste vrste i varijeteta školovane u rasadniku. One trebaju imati zdrav i normalno razvijen korjenov sustav (čitav busen) te pravilno oblikovanu grmastu krošnju, osobito s očuvanim i donjim granama i neoštećenim vršnim izbojkom. Sadnice moraju biti u loncu. U cijeni sadnice uračunato je nabava, ukrcaj i transport do mjesta sadnje, iskrcaj sadnica te iskop rupe 1,5x1,5x1m sa odvozom materijala iz iskopa (skeletno tlo i šuta) i/ili planiranje istog u okviru radilista (plodna zemlja), dobava i nasipavanje plodne zemlje sa zatrpavanjem 2/3,  sadnja s radovima orezivanja oštećenog korijenja, prihranjivanja s organskim gnojivom DCM/XTRA-MIX1-20 gr po sadnici, ili drugi jednakovrijedan, sidrenja/pričvršćivanja stablašice s 3 kolca (impregnirani, Ø7cm, 3m visine) i zaštitnim gumenim materijalom (zaštita od oštećivanja kore) te oblikovanje zemljane zdjelice oko stabla radi zadržavanja vode, jednokratno zalijevanje.</t>
  </si>
  <si>
    <t>Dobava i sadnja stablašica. Stablašice koje se sade moraju biti apsolutno zdrave, nezaražene i neoštećene. Sadnice čiste vrste i varijeteta školovane u rasadniku. One trebaju imati zdrav i normalno razvijen korjenov sustav (čitav busen) te pravilno oblikovanu grmastu krošnju, osobito s očuvanim i donjim granama i neoštećenim vršnim izbojkom. Sadnice moraju biti u loncu. U cijeni sadnice uračunato je nabava, ukrcaj i transport do mjesta sadnje, iskrcaj sadnica te iskop rupe 1x1x1m u zemljištu II-IV kategorije, sa odvozom materijala iz iskopa i planiranje istog u okviru radilista, dobava i nasipavanje plodne zemlje sa zatrpavanjem 2/3,  sadnja s radovima orezivanja oštećenog korijenja, prihranjivanja s organskim gnojivom tip DCM/XTRA-MIX1-20 gr po stablašici, ili drugi jednakovrijedan, te oblikovanje zemljane zdjelice oko stabla radi zadržavanja vode, jednokratno zalijevanje.</t>
  </si>
  <si>
    <t>A) TRAVNJAK - TRAVNA SMJESA</t>
  </si>
  <si>
    <t>TRAVNJAK - TRAVNA SMJESA</t>
  </si>
  <si>
    <t>Magnolia grandiflora, prsni promjerØ18/20, h350-400 cm</t>
  </si>
  <si>
    <t>Dobava i sadnja grmova - trajnica. Grmovi koji se sade moraju biti apsolutno zdravi, nezaraženi i neoštećeni. Sadnice čiste vrste i varijeteta školovane u rasadniku. One trebaju imati zdrav i normalno razvijen korjenov sustav. Lijepo oblikovanog grmolikog i kompaktong rasta sa više postranih izboja, kontejniranog korijena. U cijeni sadnice uračunato je nabava, ukrcaj i transport do mjesta sadnje, iskrcaj sadnica te iskop rupe 40x40x40cm sa odvozom materijala iz iskopa (skeletno tlo i šuta) i/ili planiranje istog u okviru radilista (plodna zemlja), dobava 5-10 lit/sadnica humusne zemlje i zatrpavanje sadne jame kombinacijom zemlje iz iskopa rupe i humusne zemlje, sadnja s radovima orezivanja oštećenog korijenja, prihranjivanja s organskim gnojivom DCM/XTRA-MIX1-5 gr po grmu, ili drugi jednakovrijedan, oblikovanje zemljane zdjelice oko sadnice radi zadržavanja vode, dobava i razastiranje mljevene kore prema priloženoj skici, jednokratno zalijevanje.</t>
  </si>
  <si>
    <r>
      <t>a) Lavandula officinalis</t>
    </r>
    <r>
      <rPr>
        <sz val="8"/>
        <rFont val="Arial"/>
        <family val="2"/>
      </rPr>
      <t xml:space="preserve"> clt 10</t>
    </r>
  </si>
  <si>
    <r>
      <t>b) Carex morowii</t>
    </r>
    <r>
      <rPr>
        <sz val="8"/>
        <rFont val="Arial"/>
        <family val="2"/>
      </rPr>
      <t xml:space="preserve"> clt 5</t>
    </r>
  </si>
  <si>
    <r>
      <t xml:space="preserve">c) Pennisetum alupecuroides </t>
    </r>
    <r>
      <rPr>
        <sz val="8"/>
        <rFont val="Arial"/>
        <family val="2"/>
      </rPr>
      <t>clt 5</t>
    </r>
  </si>
  <si>
    <r>
      <t xml:space="preserve">d) Festuca glauca, </t>
    </r>
    <r>
      <rPr>
        <sz val="8"/>
        <rFont val="Arial"/>
        <family val="2"/>
      </rPr>
      <t>clt 5</t>
    </r>
  </si>
  <si>
    <t>Dobava plodne zemlje za formiranje intenzivnog zelenila, na pozicijama grmova i humka, u sloju od 80cm debljine, te grubo razastiranje zemlje.
Planiranje zemlje, (centralni dio u površini od 40m2) u formi humka sa najnižom kotom od 30cm (kota 0) do maksimalne visine od 80cm u središtu humka.
Grubo i fino strojno planiranje humusne zemlje u sloju od max. 80cm, na +/-2cm.
Dobava i razastiranje gnojiva Emerald Tee Time/Starter14-28-10, utrošak 15-25gr/m2, ili drugi jednakovrijedan.
Obračun po m2.</t>
  </si>
  <si>
    <t>a) intenzivno zelenilo (grmovi)</t>
  </si>
  <si>
    <t>b) travnjak u formi humka</t>
  </si>
  <si>
    <t>Celtis Australis (Ladonja), prsni promjer Ø20/25 clt210, h350-400cm</t>
  </si>
  <si>
    <t>MASLINA</t>
  </si>
  <si>
    <r>
      <rPr>
        <b/>
        <sz val="8"/>
        <rFont val="Arial"/>
        <family val="2"/>
      </rPr>
      <t>Olea europea (maslina)</t>
    </r>
    <r>
      <rPr>
        <sz val="8"/>
        <rFont val="Arial"/>
        <family val="2"/>
        <charset val="238"/>
      </rPr>
      <t>, lonac300lit., opseg debla min 60-80mm, staro stablo - ispucana kora, orezana u bonsai formu, bar 10 'tanjura',  sa krošnjom 2,5-3m,  min 3god u loncu</t>
    </r>
  </si>
  <si>
    <t>Dobava i sadnja stablašica. Stablašice koje se sade moraju biti apsolutno zdrave, nezaražene i neoštećene. Sadnice čiste vrste i varijeteta školovane u rasadniku. One trebaju imati zdrav i normalno razvijen korjenov sustav (čitav busen) te pravilno oblikovanu grmastu krošnju, osobito s očuvanim i donjim granama i neoštećenim vršnim izbojkom. Sadnice moraju biti u loncu. U cijeni sadnice uračunato je nabava, ukrcaj i transport do mjesta sadnje, iskrcaj sadnica te iskop rupe 1,5x1,5x1,5m u zemljištu II-IV kategorije, sa odvozom materijala iz iskopa i planiranje istog u okviru radilista, dobava i nasipavanje plodne zemlje sa zatrpavanjem 2/3,  sadnja s radovima orezivanja oštećenog korijenja, prihranjivanja s organskim gnojivom tip DCM/XTRA-MIX1-20 gr po stablašici, ili drugi jednakovrijedan, te oblikovanje zemljane zdjelice oko stabla radi zadržavanja vode, jednokratno zalijevanje.</t>
  </si>
  <si>
    <r>
      <t xml:space="preserve">Ugradnja proturne cijevi ispod opločenja u fazi izgradnje, </t>
    </r>
    <r>
      <rPr>
        <b/>
        <sz val="8"/>
        <rFont val="Arial"/>
        <family val="2"/>
      </rPr>
      <t>Ø 110 mm</t>
    </r>
  </si>
  <si>
    <t>FAZA 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</si>
</sst>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_ ;\-#,##0.00\ "/>
    <numFmt numFmtId="166" formatCode="_-* #,##0.00&quot; kn&quot;_-;\-* #,##0.00&quot; kn&quot;_-;_-* \-??&quot; kn&quot;_-;_-@_-"/>
  </numFmts>
  <fonts count="37" x14ac:knownFonts="1">
    <font>
      <sz val="10"/>
      <name val="Arial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sz val="2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</font>
    <font>
      <b/>
      <sz val="8"/>
      <name val="Calibri"/>
      <family val="2"/>
    </font>
    <font>
      <b/>
      <sz val="9.6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</font>
    <font>
      <sz val="11"/>
      <color rgb="FF9C5700"/>
      <name val="Calibri"/>
      <family val="2"/>
      <scheme val="minor"/>
    </font>
    <font>
      <sz val="9.6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ill="0" applyBorder="0" applyAlignment="0" applyProtection="0"/>
    <xf numFmtId="0" fontId="12" fillId="0" borderId="0"/>
    <xf numFmtId="0" fontId="11" fillId="0" borderId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9" fontId="12" fillId="0" borderId="0" applyFont="0" applyFill="0" applyBorder="0" applyAlignment="0" applyProtection="0"/>
    <xf numFmtId="0" fontId="34" fillId="4" borderId="0" applyNumberFormat="0" applyBorder="0" applyAlignment="0" applyProtection="0"/>
    <xf numFmtId="164" fontId="4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Border="1" applyAlignment="1">
      <alignment horizontal="justify"/>
    </xf>
    <xf numFmtId="164" fontId="2" fillId="0" borderId="0" xfId="1" applyFont="1" applyBorder="1" applyAlignment="1">
      <alignment horizontal="center"/>
    </xf>
    <xf numFmtId="164" fontId="2" fillId="0" borderId="0" xfId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0" xfId="1" applyFont="1" applyBorder="1" applyAlignment="1">
      <alignment horizontal="center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justify"/>
    </xf>
    <xf numFmtId="0" fontId="2" fillId="0" borderId="0" xfId="0" applyFont="1" applyBorder="1" applyAlignment="1">
      <alignment horizontal="center" vertical="justify"/>
    </xf>
    <xf numFmtId="164" fontId="2" fillId="0" borderId="0" xfId="1" applyNumberFormat="1" applyFont="1" applyBorder="1" applyAlignment="1">
      <alignment horizontal="center" vertical="justify"/>
    </xf>
    <xf numFmtId="164" fontId="2" fillId="0" borderId="0" xfId="1" applyNumberFormat="1" applyFont="1" applyBorder="1" applyAlignment="1">
      <alignment vertical="justify"/>
    </xf>
    <xf numFmtId="0" fontId="3" fillId="0" borderId="0" xfId="0" applyFont="1" applyBorder="1" applyAlignment="1">
      <alignment vertical="justify"/>
    </xf>
    <xf numFmtId="0" fontId="2" fillId="0" borderId="0" xfId="0" applyFont="1" applyBorder="1" applyAlignment="1">
      <alignment vertical="justify"/>
    </xf>
    <xf numFmtId="0" fontId="2" fillId="0" borderId="0" xfId="0" applyFont="1" applyBorder="1" applyAlignment="1">
      <alignment horizontal="center" vertical="top" wrapText="1"/>
    </xf>
    <xf numFmtId="164" fontId="2" fillId="0" borderId="0" xfId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justify"/>
    </xf>
    <xf numFmtId="164" fontId="8" fillId="0" borderId="0" xfId="1" applyFont="1" applyBorder="1"/>
    <xf numFmtId="0" fontId="5" fillId="0" borderId="0" xfId="0" applyFont="1" applyBorder="1"/>
    <xf numFmtId="0" fontId="9" fillId="0" borderId="0" xfId="0" applyFont="1" applyBorder="1" applyAlignment="1">
      <alignment horizontal="justify"/>
    </xf>
    <xf numFmtId="0" fontId="8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164" fontId="7" fillId="0" borderId="0" xfId="1" applyFont="1" applyBorder="1"/>
    <xf numFmtId="0" fontId="7" fillId="0" borderId="0" xfId="0" applyFont="1" applyBorder="1"/>
    <xf numFmtId="0" fontId="7" fillId="0" borderId="0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justify"/>
    </xf>
    <xf numFmtId="0" fontId="7" fillId="0" borderId="2" xfId="0" applyFont="1" applyBorder="1"/>
    <xf numFmtId="2" fontId="2" fillId="0" borderId="0" xfId="1" applyNumberFormat="1" applyFont="1" applyBorder="1"/>
    <xf numFmtId="2" fontId="2" fillId="0" borderId="0" xfId="1" applyNumberFormat="1" applyFont="1" applyBorder="1" applyAlignment="1">
      <alignment vertical="justify"/>
    </xf>
    <xf numFmtId="2" fontId="3" fillId="0" borderId="0" xfId="1" applyNumberFormat="1" applyFont="1" applyBorder="1" applyAlignment="1">
      <alignment vertical="justify"/>
    </xf>
    <xf numFmtId="165" fontId="8" fillId="0" borderId="0" xfId="1" applyNumberFormat="1" applyFont="1" applyBorder="1"/>
    <xf numFmtId="165" fontId="8" fillId="0" borderId="2" xfId="1" applyNumberFormat="1" applyFont="1" applyBorder="1"/>
    <xf numFmtId="2" fontId="2" fillId="0" borderId="0" xfId="1" applyNumberFormat="1" applyFont="1" applyBorder="1" applyAlignment="1" applyProtection="1">
      <alignment horizontal="center" vertical="top" wrapText="1"/>
      <protection locked="0"/>
    </xf>
    <xf numFmtId="2" fontId="2" fillId="0" borderId="0" xfId="1" applyNumberFormat="1" applyFont="1" applyBorder="1" applyAlignment="1" applyProtection="1">
      <alignment horizontal="center"/>
      <protection locked="0"/>
    </xf>
    <xf numFmtId="2" fontId="3" fillId="0" borderId="0" xfId="1" applyNumberFormat="1" applyFont="1" applyBorder="1" applyAlignment="1" applyProtection="1">
      <alignment horizontal="center"/>
      <protection locked="0"/>
    </xf>
    <xf numFmtId="2" fontId="2" fillId="0" borderId="0" xfId="1" applyNumberFormat="1" applyFont="1" applyBorder="1" applyAlignment="1" applyProtection="1">
      <alignment horizontal="center" vertical="justify"/>
      <protection locked="0"/>
    </xf>
    <xf numFmtId="2" fontId="3" fillId="0" borderId="0" xfId="1" applyNumberFormat="1" applyFont="1" applyBorder="1" applyAlignment="1" applyProtection="1">
      <alignment horizontal="center" vertical="justify"/>
      <protection locked="0"/>
    </xf>
    <xf numFmtId="0" fontId="3" fillId="0" borderId="0" xfId="0" applyFont="1" applyBorder="1" applyAlignment="1" applyProtection="1">
      <alignment vertical="justify"/>
      <protection locked="0"/>
    </xf>
    <xf numFmtId="164" fontId="2" fillId="0" borderId="0" xfId="1" applyFont="1" applyFill="1" applyBorder="1"/>
    <xf numFmtId="0" fontId="8" fillId="0" borderId="0" xfId="0" applyFont="1" applyBorder="1" applyAlignment="1">
      <alignment horizontal="justify" vertical="justify" wrapText="1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justify"/>
      <protection locked="0"/>
    </xf>
    <xf numFmtId="0" fontId="2" fillId="2" borderId="0" xfId="0" applyFont="1" applyFill="1" applyBorder="1" applyAlignment="1" applyProtection="1">
      <alignment horizontal="center" vertical="justify"/>
      <protection locked="0"/>
    </xf>
    <xf numFmtId="0" fontId="3" fillId="0" borderId="0" xfId="0" applyFont="1" applyFill="1" applyBorder="1" applyAlignment="1" applyProtection="1">
      <alignment vertical="justify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164" fontId="2" fillId="0" borderId="0" xfId="1" applyFont="1" applyFill="1" applyBorder="1" applyAlignment="1">
      <alignment horizontal="center"/>
    </xf>
    <xf numFmtId="44" fontId="2" fillId="0" borderId="0" xfId="2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justify" vertical="top"/>
    </xf>
    <xf numFmtId="0" fontId="2" fillId="2" borderId="0" xfId="0" applyFont="1" applyFill="1" applyBorder="1" applyAlignment="1">
      <alignment horizontal="justify"/>
    </xf>
    <xf numFmtId="164" fontId="2" fillId="2" borderId="0" xfId="1" applyFont="1" applyFill="1" applyBorder="1" applyAlignment="1">
      <alignment horizontal="center"/>
    </xf>
    <xf numFmtId="2" fontId="2" fillId="2" borderId="0" xfId="1" applyNumberFormat="1" applyFont="1" applyFill="1" applyBorder="1" applyAlignment="1" applyProtection="1">
      <alignment horizontal="center"/>
      <protection locked="0"/>
    </xf>
    <xf numFmtId="2" fontId="2" fillId="2" borderId="0" xfId="1" applyNumberFormat="1" applyFont="1" applyFill="1" applyBorder="1"/>
    <xf numFmtId="0" fontId="2" fillId="2" borderId="0" xfId="0" applyFont="1" applyFill="1" applyBorder="1" applyAlignment="1" applyProtection="1">
      <alignment horizontal="center"/>
      <protection locked="0"/>
    </xf>
    <xf numFmtId="2" fontId="3" fillId="0" borderId="0" xfId="1" applyNumberFormat="1" applyFont="1" applyBorder="1"/>
    <xf numFmtId="2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justify" vertical="justify"/>
    </xf>
    <xf numFmtId="0" fontId="2" fillId="2" borderId="0" xfId="0" applyFont="1" applyFill="1" applyBorder="1" applyAlignment="1">
      <alignment horizontal="right" vertical="justify"/>
    </xf>
    <xf numFmtId="0" fontId="2" fillId="2" borderId="0" xfId="0" applyFont="1" applyFill="1" applyBorder="1" applyAlignment="1">
      <alignment horizontal="justify" vertical="justify"/>
    </xf>
    <xf numFmtId="0" fontId="2" fillId="2" borderId="0" xfId="0" applyFont="1" applyFill="1" applyBorder="1" applyAlignment="1">
      <alignment horizontal="center" vertical="justify"/>
    </xf>
    <xf numFmtId="164" fontId="2" fillId="2" borderId="0" xfId="1" applyNumberFormat="1" applyFont="1" applyFill="1" applyBorder="1" applyAlignment="1">
      <alignment horizontal="center" vertical="justify"/>
    </xf>
    <xf numFmtId="2" fontId="2" fillId="2" borderId="0" xfId="1" applyNumberFormat="1" applyFont="1" applyFill="1" applyBorder="1" applyAlignment="1" applyProtection="1">
      <alignment horizontal="center" vertical="justify"/>
      <protection locked="0"/>
    </xf>
    <xf numFmtId="2" fontId="2" fillId="2" borderId="0" xfId="1" applyNumberFormat="1" applyFont="1" applyFill="1" applyBorder="1" applyAlignment="1">
      <alignment vertical="justify"/>
    </xf>
    <xf numFmtId="0" fontId="2" fillId="0" borderId="0" xfId="0" applyFont="1" applyBorder="1" applyAlignment="1">
      <alignment horizontal="right" vertical="justify"/>
    </xf>
    <xf numFmtId="0" fontId="2" fillId="0" borderId="0" xfId="0" applyFont="1" applyFill="1" applyBorder="1" applyAlignment="1">
      <alignment horizontal="right" vertical="justify"/>
    </xf>
    <xf numFmtId="0" fontId="2" fillId="0" borderId="0" xfId="0" applyFont="1" applyFill="1" applyBorder="1" applyAlignment="1">
      <alignment horizontal="justify" vertical="justify"/>
    </xf>
    <xf numFmtId="0" fontId="2" fillId="0" borderId="0" xfId="0" applyFont="1" applyFill="1" applyBorder="1" applyAlignment="1">
      <alignment horizontal="center" vertical="justify"/>
    </xf>
    <xf numFmtId="164" fontId="2" fillId="0" borderId="0" xfId="1" applyNumberFormat="1" applyFont="1" applyFill="1" applyBorder="1" applyAlignment="1">
      <alignment horizontal="center" vertical="justify"/>
    </xf>
    <xf numFmtId="2" fontId="3" fillId="0" borderId="0" xfId="1" applyNumberFormat="1" applyFont="1" applyFill="1" applyBorder="1" applyAlignment="1" applyProtection="1">
      <alignment horizontal="center" vertical="justify"/>
      <protection locked="0"/>
    </xf>
    <xf numFmtId="2" fontId="3" fillId="0" borderId="0" xfId="1" applyNumberFormat="1" applyFont="1" applyFill="1" applyBorder="1" applyAlignment="1">
      <alignment vertical="justify"/>
    </xf>
    <xf numFmtId="0" fontId="3" fillId="0" borderId="0" xfId="0" applyFont="1" applyBorder="1" applyAlignment="1">
      <alignment horizontal="justify" vertical="justify" wrapText="1"/>
    </xf>
    <xf numFmtId="0" fontId="3" fillId="0" borderId="0" xfId="0" applyNumberFormat="1" applyFont="1" applyBorder="1" applyAlignment="1">
      <alignment horizontal="justify" vertical="justify"/>
    </xf>
    <xf numFmtId="0" fontId="2" fillId="0" borderId="0" xfId="0" applyFont="1" applyBorder="1" applyAlignment="1">
      <alignment horizontal="center" vertical="top"/>
    </xf>
    <xf numFmtId="164" fontId="2" fillId="0" borderId="0" xfId="1" applyNumberFormat="1" applyFont="1" applyFill="1" applyBorder="1" applyAlignment="1">
      <alignment horizontal="center" vertical="top"/>
    </xf>
    <xf numFmtId="2" fontId="2" fillId="0" borderId="0" xfId="1" applyNumberFormat="1" applyFont="1" applyBorder="1" applyAlignment="1">
      <alignment horizontal="center" vertical="top"/>
    </xf>
    <xf numFmtId="2" fontId="2" fillId="0" borderId="0" xfId="1" applyNumberFormat="1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>
      <alignment horizontal="justify"/>
    </xf>
    <xf numFmtId="165" fontId="8" fillId="0" borderId="3" xfId="1" applyNumberFormat="1" applyFont="1" applyBorder="1"/>
    <xf numFmtId="0" fontId="14" fillId="0" borderId="0" xfId="4" applyFont="1" applyAlignment="1">
      <alignment vertical="center"/>
    </xf>
    <xf numFmtId="0" fontId="15" fillId="0" borderId="0" xfId="4" applyFont="1"/>
    <xf numFmtId="0" fontId="16" fillId="0" borderId="0" xfId="4" applyFont="1"/>
    <xf numFmtId="0" fontId="1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8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Alignment="1">
      <alignment vertical="top" wrapText="1"/>
    </xf>
    <xf numFmtId="0" fontId="13" fillId="0" borderId="0" xfId="4" applyFont="1" applyAlignment="1">
      <alignment vertical="top"/>
    </xf>
    <xf numFmtId="0" fontId="21" fillId="0" borderId="0" xfId="4" applyFont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vertical="justify" wrapText="1"/>
    </xf>
    <xf numFmtId="4" fontId="2" fillId="0" borderId="0" xfId="1" applyNumberFormat="1" applyFont="1" applyBorder="1"/>
    <xf numFmtId="4" fontId="2" fillId="0" borderId="0" xfId="1" applyNumberFormat="1" applyFont="1" applyBorder="1" applyAlignment="1">
      <alignment horizontal="center"/>
    </xf>
    <xf numFmtId="4" fontId="2" fillId="0" borderId="0" xfId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justify"/>
    </xf>
    <xf numFmtId="0" fontId="2" fillId="3" borderId="0" xfId="0" applyFont="1" applyFill="1" applyBorder="1" applyAlignment="1">
      <alignment horizontal="justify" vertical="justify"/>
    </xf>
    <xf numFmtId="0" fontId="2" fillId="3" borderId="0" xfId="0" applyFont="1" applyFill="1" applyBorder="1" applyAlignment="1">
      <alignment horizontal="center" vertical="justify"/>
    </xf>
    <xf numFmtId="164" fontId="2" fillId="3" borderId="0" xfId="1" applyNumberFormat="1" applyFont="1" applyFill="1" applyBorder="1" applyAlignment="1">
      <alignment horizontal="center" vertical="justify"/>
    </xf>
    <xf numFmtId="2" fontId="2" fillId="3" borderId="0" xfId="1" applyNumberFormat="1" applyFont="1" applyFill="1" applyBorder="1" applyAlignment="1" applyProtection="1">
      <alignment horizontal="center" vertical="justify"/>
      <protection locked="0"/>
    </xf>
    <xf numFmtId="0" fontId="3" fillId="3" borderId="0" xfId="0" applyFont="1" applyFill="1" applyBorder="1" applyAlignment="1" applyProtection="1">
      <alignment vertical="justify"/>
      <protection locked="0"/>
    </xf>
    <xf numFmtId="4" fontId="2" fillId="3" borderId="0" xfId="1" applyNumberFormat="1" applyFont="1" applyFill="1" applyBorder="1" applyAlignment="1">
      <alignment vertical="top"/>
    </xf>
    <xf numFmtId="4" fontId="25" fillId="0" borderId="0" xfId="0" applyNumberFormat="1" applyFont="1" applyAlignment="1">
      <alignment horizontal="center" vertical="top"/>
    </xf>
    <xf numFmtId="0" fontId="8" fillId="0" borderId="0" xfId="0" applyFont="1" applyBorder="1" applyAlignment="1">
      <alignment vertical="justify"/>
    </xf>
    <xf numFmtId="0" fontId="8" fillId="0" borderId="0" xfId="0" applyFont="1" applyBorder="1" applyAlignment="1">
      <alignment horizontal="justify" vertical="justify"/>
    </xf>
    <xf numFmtId="0" fontId="8" fillId="0" borderId="0" xfId="0" applyFont="1" applyBorder="1" applyAlignment="1" applyProtection="1">
      <alignment horizontal="center" vertical="justify"/>
      <protection locked="0"/>
    </xf>
    <xf numFmtId="0" fontId="13" fillId="0" borderId="0" xfId="0" applyFont="1"/>
    <xf numFmtId="0" fontId="8" fillId="2" borderId="0" xfId="0" applyFont="1" applyFill="1" applyBorder="1" applyAlignment="1">
      <alignment horizontal="right" vertical="justify"/>
    </xf>
    <xf numFmtId="0" fontId="8" fillId="2" borderId="0" xfId="0" applyFont="1" applyFill="1" applyBorder="1" applyAlignment="1">
      <alignment horizontal="justify" vertical="justify"/>
    </xf>
    <xf numFmtId="0" fontId="8" fillId="2" borderId="0" xfId="0" applyFont="1" applyFill="1" applyBorder="1" applyAlignment="1" applyProtection="1">
      <alignment horizontal="center" vertical="justify"/>
      <protection locked="0"/>
    </xf>
    <xf numFmtId="0" fontId="8" fillId="0" borderId="0" xfId="0" applyFont="1" applyBorder="1" applyAlignment="1">
      <alignment horizontal="right" vertical="justify"/>
    </xf>
    <xf numFmtId="0" fontId="7" fillId="0" borderId="0" xfId="0" applyFont="1" applyBorder="1" applyAlignment="1">
      <alignment horizontal="justify" vertical="justify"/>
    </xf>
    <xf numFmtId="4" fontId="27" fillId="0" borderId="0" xfId="0" applyNumberFormat="1" applyFont="1" applyAlignment="1">
      <alignment horizontal="center" vertical="top"/>
    </xf>
    <xf numFmtId="0" fontId="15" fillId="0" borderId="0" xfId="10" applyFont="1" applyAlignment="1">
      <alignment horizontal="justify" vertical="top" wrapText="1"/>
    </xf>
    <xf numFmtId="0" fontId="7" fillId="0" borderId="0" xfId="0" applyFont="1" applyBorder="1" applyAlignment="1" applyProtection="1">
      <alignment vertical="justify"/>
      <protection locked="0"/>
    </xf>
    <xf numFmtId="0" fontId="14" fillId="0" borderId="0" xfId="9" applyFont="1" applyAlignment="1">
      <alignment horizontal="left" vertical="top" wrapText="1"/>
    </xf>
    <xf numFmtId="0" fontId="26" fillId="0" borderId="0" xfId="0" applyFont="1"/>
    <xf numFmtId="0" fontId="26" fillId="0" borderId="0" xfId="11" applyFont="1" applyAlignment="1">
      <alignment horizontal="justify" vertical="top" wrapText="1"/>
    </xf>
    <xf numFmtId="4" fontId="25" fillId="3" borderId="0" xfId="0" applyNumberFormat="1" applyFont="1" applyFill="1" applyAlignment="1">
      <alignment horizontal="center" vertical="top"/>
    </xf>
    <xf numFmtId="0" fontId="14" fillId="3" borderId="0" xfId="9" applyFont="1" applyFill="1" applyAlignment="1">
      <alignment horizontal="left" vertical="top" wrapText="1"/>
    </xf>
    <xf numFmtId="0" fontId="26" fillId="3" borderId="0" xfId="0" applyFont="1" applyFill="1" applyAlignment="1">
      <alignment horizontal="right" vertical="top"/>
    </xf>
    <xf numFmtId="0" fontId="13" fillId="0" borderId="0" xfId="0" applyFont="1" applyAlignment="1"/>
    <xf numFmtId="4" fontId="25" fillId="3" borderId="0" xfId="0" applyNumberFormat="1" applyFont="1" applyFill="1" applyAlignment="1"/>
    <xf numFmtId="0" fontId="26" fillId="0" borderId="0" xfId="0" applyFont="1" applyAlignment="1"/>
    <xf numFmtId="0" fontId="8" fillId="0" borderId="0" xfId="0" applyFont="1" applyBorder="1" applyAlignment="1"/>
    <xf numFmtId="164" fontId="8" fillId="0" borderId="0" xfId="1" applyNumberFormat="1" applyFont="1" applyBorder="1" applyAlignment="1"/>
    <xf numFmtId="2" fontId="8" fillId="0" borderId="0" xfId="1" applyNumberFormat="1" applyFont="1" applyBorder="1" applyAlignment="1" applyProtection="1">
      <protection locked="0"/>
    </xf>
    <xf numFmtId="2" fontId="8" fillId="0" borderId="0" xfId="1" applyNumberFormat="1" applyFont="1" applyBorder="1" applyAlignment="1"/>
    <xf numFmtId="0" fontId="8" fillId="2" borderId="0" xfId="0" applyFont="1" applyFill="1" applyBorder="1" applyAlignment="1"/>
    <xf numFmtId="164" fontId="8" fillId="2" borderId="0" xfId="1" applyNumberFormat="1" applyFont="1" applyFill="1" applyBorder="1" applyAlignment="1"/>
    <xf numFmtId="2" fontId="8" fillId="2" borderId="0" xfId="1" applyNumberFormat="1" applyFont="1" applyFill="1" applyBorder="1" applyAlignment="1" applyProtection="1">
      <protection locked="0"/>
    </xf>
    <xf numFmtId="2" fontId="8" fillId="2" borderId="0" xfId="1" applyNumberFormat="1" applyFont="1" applyFill="1" applyBorder="1" applyAlignment="1"/>
    <xf numFmtId="0" fontId="8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left" vertical="justify"/>
    </xf>
    <xf numFmtId="0" fontId="10" fillId="0" borderId="0" xfId="0" applyFont="1" applyBorder="1" applyAlignment="1">
      <alignment vertical="justify"/>
    </xf>
    <xf numFmtId="0" fontId="8" fillId="0" borderId="0" xfId="0" applyFont="1" applyBorder="1" applyAlignment="1">
      <alignment horizontal="center" vertical="justify"/>
    </xf>
    <xf numFmtId="164" fontId="8" fillId="0" borderId="0" xfId="1" applyNumberFormat="1" applyFont="1" applyBorder="1" applyAlignment="1">
      <alignment horizontal="center" vertical="justify"/>
    </xf>
    <xf numFmtId="2" fontId="7" fillId="0" borderId="0" xfId="1" applyNumberFormat="1" applyFont="1" applyBorder="1" applyAlignment="1" applyProtection="1">
      <alignment horizontal="center" vertical="justify"/>
      <protection locked="0"/>
    </xf>
    <xf numFmtId="2" fontId="7" fillId="0" borderId="0" xfId="1" applyNumberFormat="1" applyFont="1" applyBorder="1" applyAlignment="1">
      <alignment vertical="justify"/>
    </xf>
    <xf numFmtId="0" fontId="7" fillId="0" borderId="0" xfId="0" applyFont="1" applyBorder="1" applyAlignment="1">
      <alignment horizontal="left" vertical="justify" wrapText="1"/>
    </xf>
    <xf numFmtId="164" fontId="8" fillId="0" borderId="0" xfId="1" applyNumberFormat="1" applyFont="1" applyFill="1" applyBorder="1" applyAlignment="1">
      <alignment horizontal="center" vertical="justify"/>
    </xf>
    <xf numFmtId="2" fontId="8" fillId="0" borderId="0" xfId="1" applyNumberFormat="1" applyFont="1" applyBorder="1" applyAlignment="1" applyProtection="1">
      <alignment horizontal="center" vertical="justify"/>
      <protection locked="0"/>
    </xf>
    <xf numFmtId="4" fontId="8" fillId="0" borderId="0" xfId="1" applyNumberFormat="1" applyFont="1" applyBorder="1" applyAlignment="1">
      <alignment horizontal="center"/>
    </xf>
    <xf numFmtId="2" fontId="8" fillId="0" borderId="0" xfId="1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>
      <alignment horizontal="center"/>
    </xf>
    <xf numFmtId="4" fontId="31" fillId="0" borderId="0" xfId="0" applyNumberFormat="1" applyFont="1" applyAlignment="1">
      <alignment horizontal="right"/>
    </xf>
    <xf numFmtId="4" fontId="32" fillId="0" borderId="0" xfId="0" applyNumberFormat="1" applyFont="1"/>
    <xf numFmtId="4" fontId="23" fillId="0" borderId="0" xfId="0" applyNumberFormat="1" applyFont="1" applyAlignment="1">
      <alignment horizontal="right"/>
    </xf>
    <xf numFmtId="0" fontId="30" fillId="0" borderId="0" xfId="0" applyFont="1" applyBorder="1" applyAlignment="1">
      <alignment horizontal="center"/>
    </xf>
    <xf numFmtId="4" fontId="31" fillId="0" borderId="0" xfId="0" applyNumberFormat="1" applyFont="1" applyBorder="1" applyAlignment="1">
      <alignment horizontal="right"/>
    </xf>
    <xf numFmtId="4" fontId="32" fillId="0" borderId="0" xfId="0" applyNumberFormat="1" applyFont="1" applyBorder="1"/>
    <xf numFmtId="4" fontId="23" fillId="0" borderId="0" xfId="0" applyNumberFormat="1" applyFont="1" applyBorder="1" applyAlignment="1">
      <alignment horizontal="right"/>
    </xf>
    <xf numFmtId="0" fontId="30" fillId="0" borderId="0" xfId="0" applyFont="1" applyBorder="1" applyAlignment="1">
      <alignment horizontal="justify" vertical="top"/>
    </xf>
    <xf numFmtId="4" fontId="33" fillId="3" borderId="0" xfId="1" applyNumberFormat="1" applyFont="1" applyFill="1" applyBorder="1" applyAlignment="1"/>
    <xf numFmtId="4" fontId="13" fillId="0" borderId="0" xfId="0" applyNumberFormat="1" applyFont="1" applyAlignment="1"/>
    <xf numFmtId="164" fontId="8" fillId="0" borderId="0" xfId="1" applyNumberFormat="1" applyFont="1" applyFill="1" applyBorder="1" applyAlignment="1"/>
    <xf numFmtId="4" fontId="8" fillId="0" borderId="0" xfId="1" applyNumberFormat="1" applyFont="1" applyBorder="1" applyAlignment="1"/>
    <xf numFmtId="0" fontId="36" fillId="0" borderId="0" xfId="0" applyFont="1" applyAlignment="1"/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164" fontId="2" fillId="0" borderId="0" xfId="1" applyNumberFormat="1" applyFont="1" applyBorder="1" applyAlignment="1">
      <alignment horizontal="left" vertical="justify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justify" vertical="justify" wrapText="1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2" fontId="3" fillId="0" borderId="0" xfId="0" applyNumberFormat="1" applyFont="1" applyBorder="1" applyAlignment="1">
      <alignment vertical="justify"/>
    </xf>
    <xf numFmtId="4" fontId="8" fillId="0" borderId="0" xfId="0" applyNumberFormat="1" applyFont="1" applyBorder="1" applyAlignment="1">
      <alignment vertical="justify"/>
    </xf>
    <xf numFmtId="0" fontId="34" fillId="0" borderId="0" xfId="13" applyFill="1" applyBorder="1" applyAlignment="1" applyProtection="1">
      <alignment vertical="justify"/>
      <protection locked="0"/>
    </xf>
    <xf numFmtId="0" fontId="7" fillId="0" borderId="0" xfId="0" applyFont="1" applyFill="1" applyBorder="1" applyAlignment="1" applyProtection="1">
      <alignment vertical="justify"/>
      <protection locked="0"/>
    </xf>
    <xf numFmtId="0" fontId="8" fillId="0" borderId="0" xfId="0" applyFont="1" applyFill="1" applyBorder="1" applyAlignment="1">
      <alignment horizontal="right" vertical="justify"/>
    </xf>
    <xf numFmtId="0" fontId="7" fillId="0" borderId="0" xfId="0" applyFont="1" applyFill="1" applyBorder="1" applyAlignment="1">
      <alignment horizontal="justify" vertical="justify"/>
    </xf>
    <xf numFmtId="0" fontId="30" fillId="0" borderId="0" xfId="0" applyFont="1" applyFill="1" applyAlignment="1">
      <alignment horizontal="center"/>
    </xf>
    <xf numFmtId="4" fontId="31" fillId="0" borderId="0" xfId="0" applyNumberFormat="1" applyFont="1" applyFill="1" applyAlignment="1">
      <alignment horizontal="right"/>
    </xf>
    <xf numFmtId="4" fontId="32" fillId="0" borderId="0" xfId="0" applyNumberFormat="1" applyFont="1" applyFill="1"/>
    <xf numFmtId="4" fontId="23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2" fontId="8" fillId="0" borderId="0" xfId="1" applyNumberFormat="1" applyFont="1" applyFill="1" applyBorder="1" applyAlignment="1" applyProtection="1">
      <protection locked="0"/>
    </xf>
    <xf numFmtId="4" fontId="8" fillId="0" borderId="0" xfId="1" applyNumberFormat="1" applyFont="1" applyFill="1" applyBorder="1" applyAlignment="1"/>
    <xf numFmtId="2" fontId="2" fillId="0" borderId="0" xfId="1" applyNumberFormat="1" applyFont="1" applyFill="1" applyBorder="1" applyAlignment="1" applyProtection="1">
      <alignment horizontal="center" vertical="justify"/>
      <protection locked="0"/>
    </xf>
    <xf numFmtId="2" fontId="2" fillId="0" borderId="0" xfId="1" applyNumberFormat="1" applyFont="1" applyFill="1" applyBorder="1" applyAlignment="1">
      <alignment vertical="justify"/>
    </xf>
    <xf numFmtId="0" fontId="2" fillId="0" borderId="0" xfId="0" applyFont="1" applyFill="1" applyBorder="1" applyAlignment="1" applyProtection="1">
      <alignment horizontal="center" vertical="justify"/>
      <protection locked="0"/>
    </xf>
    <xf numFmtId="0" fontId="2" fillId="0" borderId="0" xfId="0" applyFont="1" applyFill="1" applyBorder="1" applyAlignment="1">
      <alignment vertical="justify"/>
    </xf>
    <xf numFmtId="0" fontId="7" fillId="0" borderId="0" xfId="0" applyNumberFormat="1" applyFont="1" applyBorder="1" applyAlignment="1">
      <alignment horizontal="justify" vertical="justify"/>
    </xf>
    <xf numFmtId="0" fontId="13" fillId="0" borderId="0" xfId="0" applyFont="1" applyFill="1"/>
    <xf numFmtId="0" fontId="13" fillId="0" borderId="0" xfId="0" applyFont="1" applyFill="1" applyAlignment="1"/>
    <xf numFmtId="0" fontId="8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justify" vertical="top"/>
    </xf>
    <xf numFmtId="165" fontId="8" fillId="0" borderId="0" xfId="1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2" fillId="0" borderId="1" xfId="0" applyFont="1" applyFill="1" applyBorder="1" applyAlignment="1">
      <alignment horizontal="left" vertical="top"/>
    </xf>
    <xf numFmtId="165" fontId="8" fillId="0" borderId="1" xfId="1" applyNumberFormat="1" applyFont="1" applyFill="1" applyBorder="1"/>
    <xf numFmtId="0" fontId="7" fillId="0" borderId="1" xfId="0" applyFont="1" applyFill="1" applyBorder="1"/>
    <xf numFmtId="0" fontId="4" fillId="0" borderId="0" xfId="0" applyFont="1" applyFill="1" applyBorder="1"/>
    <xf numFmtId="0" fontId="20" fillId="0" borderId="0" xfId="4" applyFont="1" applyAlignment="1">
      <alignment horizontal="left" wrapText="1"/>
    </xf>
  </cellXfs>
  <cellStyles count="15">
    <cellStyle name="Comma 2" xfId="6"/>
    <cellStyle name="Comma 3" xfId="14"/>
    <cellStyle name="Currency 4" xfId="3"/>
    <cellStyle name="Neutralno" xfId="13" builtinId="28"/>
    <cellStyle name="Normal 11" xfId="4"/>
    <cellStyle name="Normal 2" xfId="9"/>
    <cellStyle name="Normal 2 10 2" xfId="5"/>
    <cellStyle name="Normalno" xfId="0" builtinId="0"/>
    <cellStyle name="Normalno 2" xfId="8"/>
    <cellStyle name="Obično 2" xfId="10"/>
    <cellStyle name="Percent 2" xfId="12"/>
    <cellStyle name="Stil 1" xfId="11"/>
    <cellStyle name="Valuta" xfId="2" builtinId="4"/>
    <cellStyle name="Zarez" xfId="1" builtinId="3"/>
    <cellStyle name="Zarez 2" xfId="7"/>
  </cellStyles>
  <dxfs count="36">
    <dxf>
      <font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7</xdr:row>
      <xdr:rowOff>114300</xdr:rowOff>
    </xdr:from>
    <xdr:to>
      <xdr:col>7</xdr:col>
      <xdr:colOff>323850</xdr:colOff>
      <xdr:row>11</xdr:row>
      <xdr:rowOff>171450</xdr:rowOff>
    </xdr:to>
    <xdr:pic>
      <xdr:nvPicPr>
        <xdr:cNvPr id="4108" name="Picture 4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381125"/>
          <a:ext cx="9525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54</xdr:row>
      <xdr:rowOff>140804</xdr:rowOff>
    </xdr:from>
    <xdr:to>
      <xdr:col>34</xdr:col>
      <xdr:colOff>223631</xdr:colOff>
      <xdr:row>157</xdr:row>
      <xdr:rowOff>81998</xdr:rowOff>
    </xdr:to>
    <xdr:pic>
      <xdr:nvPicPr>
        <xdr:cNvPr id="2" name="Picture 1" descr="Slikovni rezultat za Carex morrowii">
          <a:extLst>
            <a:ext uri="{FF2B5EF4-FFF2-40B4-BE49-F238E27FC236}">
              <a16:creationId xmlns:a16="http://schemas.microsoft.com/office/drawing/2014/main" id="{12C086E1-A481-4564-A19B-52A82E80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26003250"/>
          <a:ext cx="19507200" cy="1463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40</xdr:col>
      <xdr:colOff>561976</xdr:colOff>
      <xdr:row>157</xdr:row>
      <xdr:rowOff>81998</xdr:rowOff>
    </xdr:to>
    <xdr:pic>
      <xdr:nvPicPr>
        <xdr:cNvPr id="3" name="Picture 2" descr="Slikovni rezultat za Carex morrowii">
          <a:extLst>
            <a:ext uri="{FF2B5EF4-FFF2-40B4-BE49-F238E27FC236}">
              <a16:creationId xmlns:a16="http://schemas.microsoft.com/office/drawing/2014/main" id="{7E52A4C9-5B1D-413C-A9A7-1D019D8A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6003250"/>
          <a:ext cx="19507200" cy="1463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-Util\E-xls\E2009xls\34-2009%20Sanitarni%20cvor%20br4-Rab\Energo01\03-2001%20Pu&#269;ko%20otvoreno%20u&#269;ili&#353;te-Mali%20Lo&#353;inj\02-2001%20Gubi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-Util\E-xls\E2009xls\34-2009%20Sanitarni%20cvor%20br4-Rab\Cristop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-Util\E-xls\E2009xls\34-2009%20Sanitarni%20cvor%20br4-Rab\Proracun_OPREM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%20R%20I%20P%20R%20E%20M%20A%20-%20STARE%20STVARI/P%20R%20I%20P%20R%20E%20M%20A/ponude/&#352;PI&#352;I&#262;%20BUKOVICA-DVORA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P%20R%20I%20P%20R%20E%20M%20A/ponude/N.C.%20-%20GRA&#272;EVINSKI%20RADOVI%20-%20POSLOVI%20PREKO%20GODI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KOEFICIJENTI"/>
      <sheetName val="PRORAČUN GUBITAKA"/>
      <sheetName val="REKAPITULACIJA"/>
      <sheetName val="PRORAČUN_GUBITAKA"/>
      <sheetName val="PRORAČUN_GUBITAKA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PRORAČUN"/>
      <sheetName val="PRORAČUN V=15m3"/>
      <sheetName val="Tablice"/>
      <sheetName val="PRORAČUN_V=15m3"/>
      <sheetName val="PRORAČUN_V=15m31"/>
    </sheetNames>
    <sheetDataSet>
      <sheetData sheetId="0"/>
      <sheetData sheetId="1"/>
      <sheetData sheetId="2" refreshError="1"/>
      <sheetData sheetId="3" refreshError="1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Proračun"/>
      <sheetName val="Tablice"/>
      <sheetName val="Proračunska snaga"/>
      <sheetName val="Proračunska_snaga"/>
      <sheetName val="Proračunska_snaga1"/>
      <sheetName val="koeficijenti"/>
      <sheetName val="rekapitulacija"/>
      <sheetName val="proračun gubitaka"/>
    </sheetNames>
    <sheetDataSet>
      <sheetData sheetId="0"/>
      <sheetData sheetId="1" refreshError="1">
        <row r="203">
          <cell r="C203">
            <v>0.5</v>
          </cell>
        </row>
        <row r="235">
          <cell r="C235">
            <v>60</v>
          </cell>
        </row>
        <row r="237">
          <cell r="C237">
            <v>10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DET."/>
      <sheetName val="ZEMLJAN"/>
      <sheetName val="BETONSKI "/>
      <sheetName val="zidarski"/>
      <sheetName val="izolacija"/>
      <sheetName val="krovna konstr."/>
      <sheetName val="krovopokr-limar"/>
      <sheetName val="stolar."/>
      <sheetName val="bravar."/>
      <sheetName val="keram i kamenorez."/>
      <sheetName val="parket"/>
      <sheetName val="SOBOSLIKAR-FASAD"/>
      <sheetName val="razni"/>
      <sheetName val="oprema dvor."/>
      <sheetName val="okoliš"/>
      <sheetName val="voda"/>
      <sheetName val="elektr"/>
      <sheetName val="PLIN"/>
      <sheetName val="zemljani"/>
      <sheetName val="bet.i ab"/>
      <sheetName val="zidar"/>
      <sheetName val="izolac."/>
      <sheetName val="krov.konstr"/>
      <sheetName val="krovo-lim"/>
      <sheetName val="stolar"/>
      <sheetName val="bravar"/>
      <sheetName val="keram i kamen"/>
      <sheetName val="soboslik"/>
      <sheetName val="razni "/>
      <sheetName val="REZIME"/>
      <sheetName val="materijali"/>
      <sheetName val="plan ponude-"/>
      <sheetName val="plan ponude- (3)"/>
      <sheetName val="plan ponude- (2)"/>
      <sheetName val="DOKAZNICA"/>
    </sheetNames>
    <sheetDataSet>
      <sheetData sheetId="0"/>
      <sheetData sheetId="1" refreshError="1">
        <row r="10">
          <cell r="F10">
            <v>130349.75</v>
          </cell>
        </row>
      </sheetData>
      <sheetData sheetId="2"/>
      <sheetData sheetId="3"/>
      <sheetData sheetId="4" refreshError="1">
        <row r="13">
          <cell r="F13">
            <v>593618.69000000006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8">
          <cell r="F28">
            <v>571220</v>
          </cell>
        </row>
      </sheetData>
      <sheetData sheetId="14" refreshError="1">
        <row r="25">
          <cell r="F25">
            <v>432109.74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 (2)"/>
      <sheetName val="RAZNI RADOVI"/>
      <sheetName val="REZIME"/>
    </sheetNames>
    <sheetDataSet>
      <sheetData sheetId="0"/>
      <sheetData sheetId="1" refreshError="1">
        <row r="22">
          <cell r="F22">
            <v>371.45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I52"/>
  <sheetViews>
    <sheetView view="pageBreakPreview" topLeftCell="A22" zoomScaleNormal="100" zoomScaleSheetLayoutView="100" workbookViewId="0">
      <selection activeCell="M38" sqref="M38"/>
    </sheetView>
  </sheetViews>
  <sheetFormatPr defaultRowHeight="14.25" x14ac:dyDescent="0.2"/>
  <cols>
    <col min="1" max="16384" width="9.140625" style="89"/>
  </cols>
  <sheetData>
    <row r="14" spans="7:9" x14ac:dyDescent="0.2">
      <c r="G14" s="87" t="s">
        <v>58</v>
      </c>
      <c r="H14" s="88"/>
      <c r="I14" s="88"/>
    </row>
    <row r="15" spans="7:9" x14ac:dyDescent="0.2">
      <c r="G15" s="90" t="s">
        <v>59</v>
      </c>
      <c r="H15" s="88"/>
      <c r="I15" s="88"/>
    </row>
    <row r="16" spans="7:9" x14ac:dyDescent="0.2">
      <c r="G16" s="90" t="s">
        <v>60</v>
      </c>
      <c r="H16" s="88"/>
      <c r="I16" s="88"/>
    </row>
    <row r="17" spans="7:9" x14ac:dyDescent="0.2">
      <c r="G17" s="91"/>
      <c r="H17" s="92"/>
    </row>
    <row r="18" spans="7:9" x14ac:dyDescent="0.2">
      <c r="G18" s="91"/>
      <c r="H18" s="92"/>
    </row>
    <row r="19" spans="7:9" x14ac:dyDescent="0.2">
      <c r="G19" s="87" t="s">
        <v>61</v>
      </c>
      <c r="H19" s="92"/>
    </row>
    <row r="20" spans="7:9" x14ac:dyDescent="0.2">
      <c r="G20" s="95" t="s">
        <v>75</v>
      </c>
      <c r="H20" s="92"/>
    </row>
    <row r="21" spans="7:9" ht="14.25" customHeight="1" x14ac:dyDescent="0.2">
      <c r="G21" s="96" t="s">
        <v>76</v>
      </c>
      <c r="H21" s="94"/>
      <c r="I21" s="94"/>
    </row>
    <row r="22" spans="7:9" x14ac:dyDescent="0.2">
      <c r="G22" s="90" t="s">
        <v>77</v>
      </c>
      <c r="H22" s="92"/>
    </row>
    <row r="23" spans="7:9" x14ac:dyDescent="0.2">
      <c r="G23" s="90" t="s">
        <v>62</v>
      </c>
      <c r="H23" s="92"/>
    </row>
    <row r="24" spans="7:9" x14ac:dyDescent="0.2">
      <c r="H24" s="92"/>
    </row>
    <row r="25" spans="7:9" x14ac:dyDescent="0.2">
      <c r="G25" s="93"/>
      <c r="H25" s="92"/>
    </row>
    <row r="26" spans="7:9" x14ac:dyDescent="0.2">
      <c r="G26" s="87" t="s">
        <v>63</v>
      </c>
      <c r="H26" s="92"/>
    </row>
    <row r="27" spans="7:9" x14ac:dyDescent="0.2">
      <c r="G27" s="90" t="s">
        <v>72</v>
      </c>
      <c r="H27" s="92"/>
    </row>
    <row r="28" spans="7:9" x14ac:dyDescent="0.2">
      <c r="G28" s="90" t="s">
        <v>73</v>
      </c>
      <c r="H28" s="92"/>
    </row>
    <row r="29" spans="7:9" x14ac:dyDescent="0.2">
      <c r="G29" s="90"/>
      <c r="H29" s="92"/>
    </row>
    <row r="30" spans="7:9" x14ac:dyDescent="0.2">
      <c r="G30" s="93"/>
      <c r="H30" s="92"/>
    </row>
    <row r="31" spans="7:9" x14ac:dyDescent="0.2">
      <c r="G31" s="93"/>
      <c r="H31" s="92"/>
    </row>
    <row r="32" spans="7:9" x14ac:dyDescent="0.2">
      <c r="G32" s="87" t="s">
        <v>64</v>
      </c>
      <c r="H32" s="92"/>
    </row>
    <row r="33" spans="7:8" x14ac:dyDescent="0.2">
      <c r="G33" s="90" t="s">
        <v>69</v>
      </c>
      <c r="H33" s="92"/>
    </row>
    <row r="34" spans="7:8" x14ac:dyDescent="0.2">
      <c r="G34" s="90" t="s">
        <v>19</v>
      </c>
      <c r="H34" s="92"/>
    </row>
    <row r="35" spans="7:8" x14ac:dyDescent="0.2">
      <c r="G35" s="93"/>
      <c r="H35" s="92"/>
    </row>
    <row r="36" spans="7:8" x14ac:dyDescent="0.2">
      <c r="G36" s="93"/>
      <c r="H36" s="92"/>
    </row>
    <row r="37" spans="7:8" x14ac:dyDescent="0.2">
      <c r="G37" s="87" t="s">
        <v>65</v>
      </c>
      <c r="H37" s="92"/>
    </row>
    <row r="38" spans="7:8" x14ac:dyDescent="0.2">
      <c r="G38" s="90" t="s">
        <v>70</v>
      </c>
      <c r="H38" s="92"/>
    </row>
    <row r="39" spans="7:8" x14ac:dyDescent="0.2">
      <c r="G39" s="91"/>
      <c r="H39" s="92"/>
    </row>
    <row r="40" spans="7:8" x14ac:dyDescent="0.2">
      <c r="G40" s="91"/>
      <c r="H40" s="92"/>
    </row>
    <row r="41" spans="7:8" x14ac:dyDescent="0.2">
      <c r="G41" s="87" t="s">
        <v>66</v>
      </c>
      <c r="H41" s="92"/>
    </row>
    <row r="42" spans="7:8" x14ac:dyDescent="0.2">
      <c r="G42" s="90" t="s">
        <v>70</v>
      </c>
      <c r="H42" s="92"/>
    </row>
    <row r="43" spans="7:8" x14ac:dyDescent="0.2">
      <c r="G43" s="93"/>
      <c r="H43" s="92"/>
    </row>
    <row r="44" spans="7:8" x14ac:dyDescent="0.2">
      <c r="G44" s="93"/>
      <c r="H44" s="92"/>
    </row>
    <row r="45" spans="7:8" x14ac:dyDescent="0.2">
      <c r="G45" s="87" t="s">
        <v>67</v>
      </c>
      <c r="H45" s="92"/>
    </row>
    <row r="46" spans="7:8" x14ac:dyDescent="0.2">
      <c r="G46" s="90" t="s">
        <v>71</v>
      </c>
      <c r="H46" s="92"/>
    </row>
    <row r="47" spans="7:8" x14ac:dyDescent="0.2">
      <c r="G47" s="93"/>
      <c r="H47" s="92"/>
    </row>
    <row r="48" spans="7:8" x14ac:dyDescent="0.2">
      <c r="G48" s="93"/>
      <c r="H48" s="92"/>
    </row>
    <row r="49" spans="2:8" ht="14.25" customHeight="1" x14ac:dyDescent="0.2">
      <c r="B49" s="204" t="s">
        <v>19</v>
      </c>
      <c r="C49" s="204"/>
      <c r="D49" s="204"/>
      <c r="G49" s="87" t="s">
        <v>68</v>
      </c>
      <c r="H49" s="92"/>
    </row>
    <row r="50" spans="2:8" ht="14.25" customHeight="1" x14ac:dyDescent="0.2">
      <c r="B50" s="204"/>
      <c r="C50" s="204"/>
      <c r="D50" s="204"/>
      <c r="G50" s="90" t="s">
        <v>106</v>
      </c>
      <c r="H50" s="92"/>
    </row>
    <row r="51" spans="2:8" x14ac:dyDescent="0.2">
      <c r="B51" s="204" t="s">
        <v>198</v>
      </c>
      <c r="C51" s="204"/>
      <c r="D51" s="204"/>
    </row>
    <row r="52" spans="2:8" x14ac:dyDescent="0.2">
      <c r="B52" s="204"/>
      <c r="C52" s="204"/>
      <c r="D52" s="204"/>
    </row>
  </sheetData>
  <mergeCells count="2">
    <mergeCell ref="B49:D50"/>
    <mergeCell ref="B51:D52"/>
  </mergeCells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="145" zoomScaleNormal="100" zoomScaleSheetLayoutView="145" workbookViewId="0">
      <selection activeCell="C7" sqref="C7"/>
    </sheetView>
  </sheetViews>
  <sheetFormatPr defaultRowHeight="12.75" x14ac:dyDescent="0.2"/>
  <cols>
    <col min="1" max="1" width="9.140625" style="23"/>
    <col min="2" max="2" width="40.85546875" style="23" customWidth="1"/>
    <col min="3" max="3" width="14" style="23" customWidth="1"/>
    <col min="4" max="4" width="17.28515625" style="23" customWidth="1"/>
    <col min="5" max="16384" width="9.140625" style="23"/>
  </cols>
  <sheetData>
    <row r="1" spans="1:5" x14ac:dyDescent="0.2">
      <c r="A1" s="20" t="s">
        <v>12</v>
      </c>
      <c r="B1" s="21" t="s">
        <v>13</v>
      </c>
      <c r="C1" s="22" t="s">
        <v>17</v>
      </c>
      <c r="D1" s="19" t="s">
        <v>18</v>
      </c>
    </row>
    <row r="2" spans="1:5" x14ac:dyDescent="0.2">
      <c r="A2" s="21"/>
      <c r="B2" s="21" t="s">
        <v>19</v>
      </c>
      <c r="C2" s="22"/>
      <c r="D2" s="19"/>
    </row>
    <row r="3" spans="1:5" ht="15.75" x14ac:dyDescent="0.25">
      <c r="A3" s="21"/>
      <c r="B3" s="24"/>
      <c r="C3" s="22"/>
      <c r="D3" s="19"/>
    </row>
    <row r="4" spans="1:5" x14ac:dyDescent="0.2">
      <c r="A4" s="21"/>
      <c r="B4" s="21"/>
      <c r="C4" s="22"/>
      <c r="D4" s="19"/>
    </row>
    <row r="5" spans="1:5" x14ac:dyDescent="0.2">
      <c r="A5" s="25"/>
      <c r="B5" s="26" t="s">
        <v>28</v>
      </c>
      <c r="C5" s="27"/>
      <c r="D5" s="28"/>
    </row>
    <row r="6" spans="1:5" x14ac:dyDescent="0.2">
      <c r="A6" s="25"/>
      <c r="B6" s="26"/>
      <c r="C6" s="27"/>
      <c r="D6" s="28"/>
    </row>
    <row r="7" spans="1:5" s="199" customFormat="1" x14ac:dyDescent="0.2">
      <c r="A7" s="195" t="s">
        <v>29</v>
      </c>
      <c r="B7" s="196" t="s">
        <v>11</v>
      </c>
      <c r="C7" s="197">
        <f>'C-Oprema'!F32</f>
        <v>0</v>
      </c>
      <c r="D7" s="198"/>
    </row>
    <row r="8" spans="1:5" s="199" customFormat="1" x14ac:dyDescent="0.2">
      <c r="A8" s="195"/>
      <c r="B8" s="196"/>
      <c r="C8" s="197"/>
      <c r="D8" s="198"/>
    </row>
    <row r="9" spans="1:5" s="203" customFormat="1" x14ac:dyDescent="0.2">
      <c r="A9" s="195"/>
      <c r="B9" s="200" t="str">
        <f>B7&amp;" UKUPNO:"</f>
        <v>OPREMA UKUPNO:</v>
      </c>
      <c r="C9" s="201">
        <f>SUM(C7:C8)</f>
        <v>0</v>
      </c>
      <c r="D9" s="202"/>
    </row>
    <row r="10" spans="1:5" s="199" customFormat="1" x14ac:dyDescent="0.2">
      <c r="A10" s="195"/>
      <c r="B10" s="196"/>
      <c r="C10" s="197"/>
      <c r="D10" s="198"/>
    </row>
    <row r="11" spans="1:5" s="199" customFormat="1" x14ac:dyDescent="0.2">
      <c r="A11" s="195" t="s">
        <v>30</v>
      </c>
      <c r="B11" s="196" t="s">
        <v>3</v>
      </c>
      <c r="C11" s="197">
        <f>'D-Hortikultura'!F59</f>
        <v>0</v>
      </c>
      <c r="D11" s="198"/>
      <c r="E11" s="197"/>
    </row>
    <row r="12" spans="1:5" s="199" customFormat="1" x14ac:dyDescent="0.2">
      <c r="A12" s="195" t="s">
        <v>93</v>
      </c>
      <c r="B12" s="196" t="s">
        <v>86</v>
      </c>
      <c r="C12" s="197">
        <f>'D2-NAVODNJAVANJE'!F95</f>
        <v>0</v>
      </c>
      <c r="D12" s="198"/>
    </row>
    <row r="13" spans="1:5" s="199" customFormat="1" x14ac:dyDescent="0.2">
      <c r="A13" s="195"/>
      <c r="B13" s="200" t="str">
        <f>B11&amp;" UKUPNO:"</f>
        <v>HORTIKULTURA UKUPNO:</v>
      </c>
      <c r="C13" s="201">
        <f>SUM(C11:C12)</f>
        <v>0</v>
      </c>
      <c r="D13" s="202"/>
    </row>
    <row r="14" spans="1:5" x14ac:dyDescent="0.2">
      <c r="A14" s="25"/>
      <c r="B14" s="26"/>
      <c r="C14" s="35"/>
      <c r="D14" s="28"/>
    </row>
    <row r="15" spans="1:5" x14ac:dyDescent="0.2">
      <c r="A15" s="25"/>
      <c r="B15" s="26"/>
      <c r="C15" s="35"/>
      <c r="D15" s="28"/>
    </row>
    <row r="16" spans="1:5" ht="13.5" thickBot="1" x14ac:dyDescent="0.25">
      <c r="A16" s="20"/>
      <c r="B16" s="30" t="s">
        <v>24</v>
      </c>
      <c r="C16" s="36">
        <f>C9+C13</f>
        <v>0</v>
      </c>
      <c r="D16" s="31"/>
    </row>
    <row r="17" spans="2:3" ht="13.5" thickTop="1" x14ac:dyDescent="0.2">
      <c r="B17" s="85" t="s">
        <v>56</v>
      </c>
      <c r="C17" s="86">
        <f>0.25*C16</f>
        <v>0</v>
      </c>
    </row>
    <row r="18" spans="2:3" x14ac:dyDescent="0.2">
      <c r="B18" s="21" t="s">
        <v>57</v>
      </c>
      <c r="C18" s="35">
        <f>C17+C16</f>
        <v>0</v>
      </c>
    </row>
  </sheetData>
  <sheetProtection formatColumns="0" formatRows="0"/>
  <pageMargins left="0.75" right="0.75" top="1" bottom="1" header="0.5" footer="0.5"/>
  <pageSetup paperSize="9" orientation="portrait" r:id="rId1"/>
  <headerFooter alignWithMargins="0">
    <oddHeader>&amp;A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32"/>
  <sheetViews>
    <sheetView view="pageBreakPreview" zoomScale="115" zoomScaleNormal="100" zoomScaleSheetLayoutView="115" workbookViewId="0">
      <selection activeCell="E23" sqref="E23"/>
    </sheetView>
  </sheetViews>
  <sheetFormatPr defaultRowHeight="11.25" x14ac:dyDescent="0.2"/>
  <cols>
    <col min="1" max="1" width="5.5703125" style="5" customWidth="1"/>
    <col min="2" max="2" width="28.5703125" style="18" customWidth="1"/>
    <col min="3" max="3" width="5.85546875" style="5" customWidth="1"/>
    <col min="4" max="4" width="11.85546875" style="6" customWidth="1"/>
    <col min="5" max="5" width="13.140625" style="39" customWidth="1"/>
    <col min="6" max="6" width="15" style="63" customWidth="1"/>
    <col min="7" max="7" width="21.140625" style="53" bestFit="1" customWidth="1"/>
    <col min="8" max="16384" width="9.140625" style="5"/>
  </cols>
  <sheetData>
    <row r="1" spans="1:7" s="51" customFormat="1" x14ac:dyDescent="0.2">
      <c r="A1" s="51" t="s">
        <v>12</v>
      </c>
      <c r="B1" s="1" t="s">
        <v>13</v>
      </c>
      <c r="C1" s="51" t="s">
        <v>14</v>
      </c>
      <c r="D1" s="2" t="s">
        <v>15</v>
      </c>
      <c r="E1" s="38" t="s">
        <v>16</v>
      </c>
      <c r="F1" s="32" t="s">
        <v>17</v>
      </c>
      <c r="G1" s="52" t="s">
        <v>32</v>
      </c>
    </row>
    <row r="2" spans="1:7" s="51" customFormat="1" x14ac:dyDescent="0.2">
      <c r="A2" s="1"/>
      <c r="B2" s="1" t="s">
        <v>19</v>
      </c>
      <c r="C2" s="1"/>
      <c r="D2" s="2"/>
      <c r="E2" s="38"/>
      <c r="F2" s="32"/>
      <c r="G2" s="52"/>
    </row>
    <row r="3" spans="1:7" s="51" customFormat="1" x14ac:dyDescent="0.2">
      <c r="A3" s="1"/>
      <c r="B3" s="1"/>
      <c r="C3" s="1"/>
      <c r="D3" s="2"/>
      <c r="E3" s="38"/>
      <c r="F3" s="32"/>
      <c r="G3" s="52"/>
    </row>
    <row r="4" spans="1:7" s="51" customFormat="1" x14ac:dyDescent="0.2">
      <c r="A4" s="56" t="s">
        <v>9</v>
      </c>
      <c r="B4" s="57" t="s">
        <v>11</v>
      </c>
      <c r="C4" s="58"/>
      <c r="D4" s="59"/>
      <c r="E4" s="60"/>
      <c r="F4" s="61"/>
      <c r="G4" s="62"/>
    </row>
    <row r="5" spans="1:7" s="51" customFormat="1" x14ac:dyDescent="0.2">
      <c r="A5" s="1"/>
      <c r="B5" s="1"/>
      <c r="C5" s="1"/>
      <c r="D5" s="2"/>
      <c r="E5" s="38"/>
      <c r="F5" s="32"/>
      <c r="G5" s="52"/>
    </row>
    <row r="6" spans="1:7" s="51" customFormat="1" ht="33.75" x14ac:dyDescent="0.2">
      <c r="A6" s="1"/>
      <c r="B6" s="1" t="s">
        <v>0</v>
      </c>
      <c r="C6" s="1"/>
      <c r="D6" s="2"/>
      <c r="E6" s="38"/>
      <c r="F6" s="32"/>
      <c r="G6" s="52"/>
    </row>
    <row r="7" spans="1:7" x14ac:dyDescent="0.2">
      <c r="B7" s="5"/>
    </row>
    <row r="8" spans="1:7" x14ac:dyDescent="0.2">
      <c r="A8" s="7" t="s">
        <v>95</v>
      </c>
      <c r="B8" s="20" t="s">
        <v>96</v>
      </c>
    </row>
    <row r="9" spans="1:7" ht="57.75" x14ac:dyDescent="0.2">
      <c r="A9" s="7"/>
      <c r="B9" s="29" t="s">
        <v>171</v>
      </c>
    </row>
    <row r="10" spans="1:7" ht="348.75" x14ac:dyDescent="0.2">
      <c r="A10" s="7"/>
      <c r="B10" s="29" t="s">
        <v>172</v>
      </c>
    </row>
    <row r="11" spans="1:7" ht="180" x14ac:dyDescent="0.2">
      <c r="B11" s="29" t="s">
        <v>167</v>
      </c>
    </row>
    <row r="12" spans="1:7" ht="45" x14ac:dyDescent="0.2">
      <c r="B12" s="29" t="s">
        <v>94</v>
      </c>
    </row>
    <row r="13" spans="1:7" ht="90" x14ac:dyDescent="0.2">
      <c r="B13" s="140" t="s">
        <v>34</v>
      </c>
    </row>
    <row r="14" spans="1:7" x14ac:dyDescent="0.2">
      <c r="B14" s="140" t="s">
        <v>97</v>
      </c>
      <c r="C14" s="19" t="s">
        <v>26</v>
      </c>
      <c r="D14" s="54">
        <v>8</v>
      </c>
      <c r="E14" s="38"/>
      <c r="F14" s="55">
        <f>$D14*E14</f>
        <v>0</v>
      </c>
      <c r="G14" s="4"/>
    </row>
    <row r="15" spans="1:7" x14ac:dyDescent="0.2">
      <c r="B15" s="140" t="s">
        <v>98</v>
      </c>
      <c r="C15" s="19" t="s">
        <v>26</v>
      </c>
      <c r="D15" s="54">
        <v>1</v>
      </c>
      <c r="E15" s="38"/>
      <c r="F15" s="55">
        <f>$D15*E15</f>
        <v>0</v>
      </c>
      <c r="G15" s="4"/>
    </row>
    <row r="16" spans="1:7" ht="12.75" x14ac:dyDescent="0.2">
      <c r="B16" s="140" t="s">
        <v>101</v>
      </c>
      <c r="C16" s="19" t="s">
        <v>26</v>
      </c>
      <c r="D16" s="54">
        <v>2</v>
      </c>
      <c r="E16" s="38"/>
      <c r="F16" s="55">
        <f>$D16*E16</f>
        <v>0</v>
      </c>
      <c r="G16" s="4"/>
    </row>
    <row r="17" spans="1:13" ht="12.75" x14ac:dyDescent="0.2">
      <c r="B17" s="140" t="s">
        <v>102</v>
      </c>
      <c r="C17" s="19" t="s">
        <v>26</v>
      </c>
      <c r="D17" s="54">
        <v>2</v>
      </c>
      <c r="E17" s="38"/>
      <c r="F17" s="55">
        <f>$D17*E17</f>
        <v>0</v>
      </c>
      <c r="G17" s="4"/>
    </row>
    <row r="18" spans="1:13" x14ac:dyDescent="0.2">
      <c r="B18" s="5"/>
    </row>
    <row r="19" spans="1:13" x14ac:dyDescent="0.2">
      <c r="A19" s="7" t="s">
        <v>38</v>
      </c>
      <c r="B19" s="20" t="s">
        <v>168</v>
      </c>
    </row>
    <row r="20" spans="1:13" x14ac:dyDescent="0.2">
      <c r="B20" s="28" t="s">
        <v>25</v>
      </c>
    </row>
    <row r="21" spans="1:13" ht="45" x14ac:dyDescent="0.2">
      <c r="B21" s="29" t="s">
        <v>169</v>
      </c>
    </row>
    <row r="22" spans="1:13" ht="56.25" x14ac:dyDescent="0.2">
      <c r="B22" s="29" t="s">
        <v>170</v>
      </c>
    </row>
    <row r="23" spans="1:13" x14ac:dyDescent="0.2">
      <c r="B23" s="140" t="s">
        <v>97</v>
      </c>
      <c r="C23" s="19" t="s">
        <v>26</v>
      </c>
      <c r="D23" s="54">
        <v>8</v>
      </c>
      <c r="E23" s="38"/>
      <c r="F23" s="55">
        <f>$D23*E23</f>
        <v>0</v>
      </c>
      <c r="G23" s="4"/>
    </row>
    <row r="24" spans="1:13" x14ac:dyDescent="0.2">
      <c r="B24" s="140" t="s">
        <v>98</v>
      </c>
      <c r="C24" s="19" t="s">
        <v>26</v>
      </c>
      <c r="D24" s="54">
        <v>1</v>
      </c>
      <c r="E24" s="38"/>
      <c r="F24" s="55">
        <f>$D24*E24</f>
        <v>0</v>
      </c>
      <c r="G24" s="4"/>
    </row>
    <row r="25" spans="1:13" ht="12.75" x14ac:dyDescent="0.2">
      <c r="B25" s="140" t="s">
        <v>101</v>
      </c>
      <c r="C25" s="19" t="s">
        <v>80</v>
      </c>
      <c r="D25" s="54">
        <v>2</v>
      </c>
      <c r="E25" s="38"/>
      <c r="F25" s="55">
        <f>$D25*E25</f>
        <v>0</v>
      </c>
      <c r="G25" s="4"/>
    </row>
    <row r="26" spans="1:13" x14ac:dyDescent="0.2">
      <c r="B26" s="140"/>
      <c r="C26" s="19"/>
      <c r="D26" s="54"/>
      <c r="E26" s="38"/>
      <c r="F26" s="55"/>
      <c r="G26" s="4"/>
    </row>
    <row r="27" spans="1:13" ht="33.75" x14ac:dyDescent="0.2">
      <c r="A27" s="7" t="s">
        <v>21</v>
      </c>
      <c r="B27" s="8" t="s">
        <v>99</v>
      </c>
    </row>
    <row r="28" spans="1:13" ht="101.25" x14ac:dyDescent="0.2">
      <c r="A28" s="7"/>
      <c r="B28" s="9" t="s">
        <v>100</v>
      </c>
    </row>
    <row r="29" spans="1:13" x14ac:dyDescent="0.2">
      <c r="A29" s="7"/>
      <c r="B29" s="8"/>
      <c r="C29" s="4" t="s">
        <v>26</v>
      </c>
      <c r="D29" s="43">
        <v>5</v>
      </c>
      <c r="E29" s="38"/>
      <c r="F29" s="64">
        <f>$D29*E29</f>
        <v>0</v>
      </c>
      <c r="I29" s="4"/>
      <c r="J29" s="43"/>
      <c r="K29" s="38"/>
      <c r="L29" s="64"/>
      <c r="M29" s="53"/>
    </row>
    <row r="30" spans="1:13" s="51" customFormat="1" x14ac:dyDescent="0.2">
      <c r="A30" s="1"/>
      <c r="B30" s="1"/>
      <c r="C30" s="1"/>
      <c r="D30" s="2"/>
      <c r="E30" s="38"/>
      <c r="F30" s="32"/>
      <c r="G30" s="52"/>
    </row>
    <row r="31" spans="1:13" x14ac:dyDescent="0.2">
      <c r="A31" s="7"/>
      <c r="B31" s="8"/>
      <c r="C31" s="4"/>
      <c r="D31" s="3"/>
      <c r="E31" s="38"/>
      <c r="F31" s="32"/>
    </row>
    <row r="32" spans="1:13" s="51" customFormat="1" x14ac:dyDescent="0.2">
      <c r="B32" s="1" t="s">
        <v>24</v>
      </c>
      <c r="D32" s="2"/>
      <c r="E32" s="38"/>
      <c r="F32" s="100">
        <f>SUM(F1:F30)</f>
        <v>0</v>
      </c>
      <c r="G32" s="53"/>
      <c r="L32" s="100"/>
      <c r="M32" s="100"/>
    </row>
  </sheetData>
  <sheetProtection password="EA79" sheet="1" selectLockedCells="1"/>
  <phoneticPr fontId="0" type="noConversion"/>
  <pageMargins left="0.75" right="0.75" top="1" bottom="1" header="0.5" footer="0.5"/>
  <pageSetup paperSize="9" scale="85" orientation="portrait" r:id="rId1"/>
  <headerFooter alignWithMargins="0">
    <oddHeader>&amp;C&amp;A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view="pageBreakPreview" topLeftCell="A50" zoomScale="115" zoomScaleNormal="100" zoomScaleSheetLayoutView="115" workbookViewId="0">
      <selection activeCell="E54" sqref="E54"/>
    </sheetView>
  </sheetViews>
  <sheetFormatPr defaultRowHeight="11.25" x14ac:dyDescent="0.2"/>
  <cols>
    <col min="1" max="1" width="5.5703125" style="14" customWidth="1"/>
    <col min="2" max="2" width="33.28515625" style="10" customWidth="1"/>
    <col min="3" max="3" width="6.7109375" style="11" customWidth="1"/>
    <col min="4" max="4" width="9.28515625" style="12" customWidth="1"/>
    <col min="5" max="5" width="11.7109375" style="41" customWidth="1"/>
    <col min="6" max="6" width="11.7109375" style="34" customWidth="1"/>
    <col min="7" max="7" width="16.7109375" style="42" customWidth="1"/>
    <col min="8" max="8" width="36.42578125" style="98" customWidth="1"/>
    <col min="9" max="9" width="11.7109375" style="34" customWidth="1"/>
    <col min="10" max="10" width="11.85546875" style="12" customWidth="1"/>
    <col min="11" max="11" width="13.140625" style="41" customWidth="1"/>
    <col min="12" max="12" width="15" style="34" customWidth="1"/>
    <col min="13" max="16384" width="9.140625" style="14"/>
  </cols>
  <sheetData>
    <row r="1" spans="1:12" s="15" customFormat="1" ht="22.5" x14ac:dyDescent="0.2">
      <c r="A1" s="15" t="s">
        <v>12</v>
      </c>
      <c r="B1" s="65" t="s">
        <v>13</v>
      </c>
      <c r="C1" s="11" t="s">
        <v>14</v>
      </c>
      <c r="D1" s="12" t="s">
        <v>15</v>
      </c>
      <c r="E1" s="40" t="s">
        <v>16</v>
      </c>
      <c r="F1" s="33" t="s">
        <v>17</v>
      </c>
      <c r="G1" s="46" t="s">
        <v>33</v>
      </c>
      <c r="H1" s="50"/>
      <c r="I1" s="33"/>
      <c r="J1" s="12"/>
      <c r="K1" s="40"/>
      <c r="L1" s="33"/>
    </row>
    <row r="2" spans="1:12" s="15" customFormat="1" x14ac:dyDescent="0.2">
      <c r="A2" s="65"/>
      <c r="B2" s="65" t="s">
        <v>19</v>
      </c>
      <c r="C2" s="11"/>
      <c r="D2" s="12"/>
      <c r="E2" s="40"/>
      <c r="F2" s="33"/>
      <c r="G2" s="46"/>
      <c r="H2" s="50"/>
      <c r="I2" s="33"/>
      <c r="J2" s="12"/>
      <c r="K2" s="40"/>
      <c r="L2" s="33"/>
    </row>
    <row r="3" spans="1:12" s="15" customFormat="1" x14ac:dyDescent="0.2">
      <c r="A3" s="65"/>
      <c r="B3" s="65"/>
      <c r="C3" s="11"/>
      <c r="D3" s="12"/>
      <c r="E3" s="40"/>
      <c r="F3" s="33"/>
      <c r="G3" s="46"/>
      <c r="H3" s="50"/>
      <c r="I3" s="33"/>
      <c r="J3" s="12"/>
      <c r="K3" s="40"/>
      <c r="L3" s="33"/>
    </row>
    <row r="4" spans="1:12" s="15" customFormat="1" x14ac:dyDescent="0.2">
      <c r="A4" s="66" t="s">
        <v>10</v>
      </c>
      <c r="B4" s="67" t="s">
        <v>3</v>
      </c>
      <c r="C4" s="68"/>
      <c r="D4" s="69"/>
      <c r="E4" s="70"/>
      <c r="F4" s="71"/>
      <c r="G4" s="47"/>
      <c r="H4" s="97"/>
      <c r="I4" s="71"/>
      <c r="J4" s="69"/>
      <c r="K4" s="70"/>
      <c r="L4" s="71"/>
    </row>
    <row r="5" spans="1:12" s="191" customFormat="1" x14ac:dyDescent="0.2">
      <c r="A5" s="73"/>
      <c r="B5" s="74"/>
      <c r="C5" s="75"/>
      <c r="D5" s="76"/>
      <c r="E5" s="188"/>
      <c r="F5" s="189"/>
      <c r="G5" s="190"/>
      <c r="H5" s="97"/>
      <c r="I5" s="189"/>
      <c r="J5" s="76"/>
      <c r="K5" s="188"/>
      <c r="L5" s="189"/>
    </row>
    <row r="6" spans="1:12" s="15" customFormat="1" ht="56.25" x14ac:dyDescent="0.2">
      <c r="A6" s="72"/>
      <c r="B6" s="65" t="s">
        <v>74</v>
      </c>
      <c r="C6" s="11"/>
      <c r="D6" s="12"/>
      <c r="E6" s="40"/>
      <c r="F6" s="33"/>
      <c r="G6" s="46"/>
      <c r="H6" s="50"/>
      <c r="I6" s="33"/>
      <c r="J6" s="12"/>
      <c r="K6" s="40"/>
      <c r="L6" s="33"/>
    </row>
    <row r="7" spans="1:12" x14ac:dyDescent="0.2">
      <c r="A7" s="73" t="s">
        <v>20</v>
      </c>
      <c r="B7" s="74" t="s">
        <v>6</v>
      </c>
      <c r="C7" s="75"/>
      <c r="D7" s="76"/>
      <c r="E7" s="77"/>
      <c r="F7" s="78"/>
      <c r="G7" s="48"/>
      <c r="I7" s="78"/>
      <c r="J7" s="76"/>
      <c r="K7" s="77"/>
      <c r="L7" s="78"/>
    </row>
    <row r="8" spans="1:12" x14ac:dyDescent="0.2">
      <c r="A8" s="118" t="s">
        <v>37</v>
      </c>
      <c r="B8" s="142" t="s">
        <v>182</v>
      </c>
      <c r="C8" s="143"/>
      <c r="D8" s="144"/>
      <c r="E8" s="145"/>
      <c r="F8" s="146"/>
      <c r="G8" s="122"/>
      <c r="I8" s="146"/>
    </row>
    <row r="9" spans="1:12" ht="33.75" x14ac:dyDescent="0.2">
      <c r="A9" s="118"/>
      <c r="B9" s="119" t="s">
        <v>35</v>
      </c>
      <c r="C9" s="143"/>
      <c r="D9" s="144"/>
      <c r="E9" s="145"/>
      <c r="F9" s="146"/>
      <c r="G9" s="122"/>
      <c r="I9" s="146"/>
    </row>
    <row r="10" spans="1:12" ht="22.5" x14ac:dyDescent="0.2">
      <c r="A10" s="118"/>
      <c r="B10" s="119" t="s">
        <v>1</v>
      </c>
      <c r="C10" s="143"/>
      <c r="D10" s="144"/>
      <c r="E10" s="145"/>
      <c r="F10" s="146"/>
      <c r="G10" s="122"/>
      <c r="I10" s="146"/>
    </row>
    <row r="11" spans="1:12" x14ac:dyDescent="0.2">
      <c r="A11" s="118"/>
      <c r="B11" s="119" t="s">
        <v>2</v>
      </c>
      <c r="C11" s="143"/>
      <c r="D11" s="144"/>
      <c r="E11" s="145"/>
      <c r="F11" s="146"/>
      <c r="G11" s="122"/>
      <c r="I11" s="146"/>
    </row>
    <row r="12" spans="1:12" ht="33.75" x14ac:dyDescent="0.2">
      <c r="A12" s="118"/>
      <c r="B12" s="119" t="s">
        <v>53</v>
      </c>
      <c r="C12" s="143"/>
      <c r="D12" s="144"/>
      <c r="E12" s="145"/>
      <c r="F12" s="146"/>
      <c r="G12" s="122"/>
      <c r="I12" s="146"/>
    </row>
    <row r="13" spans="1:12" ht="56.25" x14ac:dyDescent="0.2">
      <c r="A13" s="118"/>
      <c r="B13" s="119" t="s">
        <v>103</v>
      </c>
      <c r="C13" s="143"/>
      <c r="D13" s="144"/>
      <c r="E13" s="145"/>
      <c r="F13" s="146"/>
      <c r="G13" s="122"/>
      <c r="I13" s="146"/>
    </row>
    <row r="14" spans="1:12" x14ac:dyDescent="0.2">
      <c r="A14" s="118"/>
      <c r="B14" s="119" t="s">
        <v>5</v>
      </c>
      <c r="C14" s="143"/>
      <c r="D14" s="144"/>
      <c r="E14" s="145"/>
      <c r="F14" s="146"/>
      <c r="G14" s="122"/>
      <c r="I14" s="146"/>
    </row>
    <row r="15" spans="1:12" ht="56.25" x14ac:dyDescent="0.2">
      <c r="A15" s="118"/>
      <c r="B15" s="147" t="s">
        <v>54</v>
      </c>
      <c r="C15" s="143"/>
      <c r="D15" s="144"/>
      <c r="E15" s="145"/>
      <c r="F15" s="146"/>
      <c r="G15" s="122"/>
      <c r="I15" s="146"/>
    </row>
    <row r="16" spans="1:12" x14ac:dyDescent="0.2">
      <c r="A16" s="118"/>
      <c r="B16" s="119" t="s">
        <v>4</v>
      </c>
      <c r="C16" s="143"/>
      <c r="D16" s="144"/>
      <c r="E16" s="145"/>
      <c r="F16" s="146"/>
      <c r="G16" s="122"/>
      <c r="I16" s="83"/>
    </row>
    <row r="17" spans="1:12" x14ac:dyDescent="0.2">
      <c r="A17" s="118"/>
      <c r="B17" s="119" t="s">
        <v>82</v>
      </c>
      <c r="C17" s="143" t="s">
        <v>23</v>
      </c>
      <c r="D17" s="148">
        <v>349</v>
      </c>
      <c r="E17" s="149"/>
      <c r="F17" s="150">
        <f>$D17*E17</f>
        <v>0</v>
      </c>
      <c r="G17" s="122"/>
      <c r="H17" s="141"/>
      <c r="I17" s="83"/>
      <c r="J17" s="76"/>
      <c r="K17" s="40"/>
      <c r="L17" s="101"/>
    </row>
    <row r="18" spans="1:12" ht="12" customHeight="1" x14ac:dyDescent="0.2">
      <c r="A18" s="72"/>
      <c r="B18" s="79"/>
      <c r="C18" s="14"/>
      <c r="D18" s="14"/>
      <c r="E18" s="14"/>
      <c r="F18" s="14"/>
      <c r="G18" s="14"/>
      <c r="H18" s="176"/>
      <c r="I18" s="14"/>
      <c r="J18" s="14"/>
      <c r="K18" s="40"/>
      <c r="L18" s="101"/>
    </row>
    <row r="19" spans="1:12" x14ac:dyDescent="0.2">
      <c r="A19" s="72" t="s">
        <v>38</v>
      </c>
      <c r="B19" s="171" t="s">
        <v>183</v>
      </c>
      <c r="J19" s="76"/>
      <c r="K19" s="40"/>
      <c r="L19" s="101"/>
    </row>
    <row r="20" spans="1:12" ht="67.5" x14ac:dyDescent="0.2">
      <c r="A20" s="72"/>
      <c r="B20" s="79" t="s">
        <v>79</v>
      </c>
      <c r="D20" s="76"/>
      <c r="E20" s="40"/>
      <c r="F20" s="101"/>
      <c r="I20" s="101"/>
      <c r="J20" s="76"/>
      <c r="K20" s="40"/>
      <c r="L20" s="101"/>
    </row>
    <row r="21" spans="1:12" x14ac:dyDescent="0.2">
      <c r="A21" s="72"/>
      <c r="C21" s="11" t="s">
        <v>23</v>
      </c>
      <c r="D21" s="76">
        <v>72</v>
      </c>
      <c r="E21" s="40"/>
      <c r="F21" s="101">
        <f>$D21*E21</f>
        <v>0</v>
      </c>
      <c r="I21" s="83"/>
      <c r="J21" s="76"/>
      <c r="K21" s="40"/>
      <c r="L21" s="101"/>
    </row>
    <row r="22" spans="1:12" x14ac:dyDescent="0.2">
      <c r="A22" s="72"/>
      <c r="D22" s="76"/>
      <c r="E22" s="40"/>
      <c r="F22" s="101"/>
      <c r="I22" s="101"/>
      <c r="J22" s="76"/>
      <c r="K22" s="40"/>
      <c r="L22" s="101"/>
    </row>
    <row r="23" spans="1:12" ht="33.75" x14ac:dyDescent="0.2">
      <c r="A23" s="72" t="s">
        <v>39</v>
      </c>
      <c r="B23" s="10" t="s">
        <v>55</v>
      </c>
      <c r="G23" s="177"/>
    </row>
    <row r="24" spans="1:12" x14ac:dyDescent="0.2">
      <c r="A24" s="72"/>
      <c r="C24" s="11" t="s">
        <v>23</v>
      </c>
      <c r="D24" s="76">
        <v>42</v>
      </c>
      <c r="E24" s="40"/>
      <c r="F24" s="101">
        <f>$D24*E24</f>
        <v>0</v>
      </c>
      <c r="G24" s="48"/>
      <c r="I24" s="101"/>
      <c r="J24" s="76"/>
      <c r="K24" s="40"/>
      <c r="L24" s="101"/>
    </row>
    <row r="25" spans="1:12" x14ac:dyDescent="0.2">
      <c r="A25" s="72"/>
      <c r="D25" s="76"/>
      <c r="E25" s="40"/>
      <c r="F25" s="101"/>
      <c r="G25" s="48"/>
      <c r="I25" s="101"/>
      <c r="J25" s="76"/>
      <c r="K25" s="40"/>
      <c r="L25" s="101"/>
    </row>
    <row r="26" spans="1:12" ht="168.75" x14ac:dyDescent="0.2">
      <c r="A26" s="118" t="s">
        <v>40</v>
      </c>
      <c r="B26" s="119" t="s">
        <v>45</v>
      </c>
      <c r="C26" s="143"/>
      <c r="D26" s="144"/>
      <c r="E26" s="145"/>
      <c r="F26" s="146"/>
      <c r="G26" s="177"/>
      <c r="H26" s="152"/>
      <c r="I26" s="146"/>
    </row>
    <row r="27" spans="1:12" x14ac:dyDescent="0.2">
      <c r="A27" s="118"/>
      <c r="B27" s="119"/>
      <c r="C27" s="143" t="s">
        <v>27</v>
      </c>
      <c r="D27" s="148">
        <v>61</v>
      </c>
      <c r="E27" s="149"/>
      <c r="F27" s="151">
        <f>$D27*E27</f>
        <v>0</v>
      </c>
      <c r="G27" s="178"/>
      <c r="H27" s="141"/>
      <c r="I27" s="151"/>
      <c r="J27" s="76"/>
      <c r="K27" s="40"/>
      <c r="L27" s="101"/>
    </row>
    <row r="28" spans="1:12" ht="45" x14ac:dyDescent="0.2">
      <c r="A28" s="118" t="s">
        <v>41</v>
      </c>
      <c r="B28" s="119" t="s">
        <v>104</v>
      </c>
      <c r="C28" s="143"/>
      <c r="D28" s="144"/>
      <c r="E28" s="145"/>
      <c r="F28" s="146"/>
      <c r="G28" s="177"/>
      <c r="I28" s="146"/>
    </row>
    <row r="29" spans="1:12" x14ac:dyDescent="0.2">
      <c r="A29" s="118"/>
      <c r="B29" s="119"/>
      <c r="C29" s="143" t="s">
        <v>23</v>
      </c>
      <c r="D29" s="148">
        <v>50</v>
      </c>
      <c r="E29" s="149"/>
      <c r="F29" s="151">
        <f>$D29*E29</f>
        <v>0</v>
      </c>
      <c r="G29" s="178"/>
      <c r="I29" s="151"/>
      <c r="J29" s="76"/>
      <c r="K29" s="40"/>
      <c r="L29" s="101"/>
    </row>
    <row r="30" spans="1:12" ht="45" x14ac:dyDescent="0.2">
      <c r="A30" s="118" t="s">
        <v>81</v>
      </c>
      <c r="B30" s="119" t="s">
        <v>105</v>
      </c>
      <c r="C30" s="143"/>
      <c r="D30" s="144"/>
      <c r="E30" s="145"/>
      <c r="F30" s="146"/>
      <c r="G30" s="177"/>
      <c r="I30" s="146"/>
    </row>
    <row r="31" spans="1:12" x14ac:dyDescent="0.2">
      <c r="A31" s="118"/>
      <c r="B31" s="119"/>
      <c r="C31" s="143" t="s">
        <v>23</v>
      </c>
      <c r="D31" s="148">
        <v>15</v>
      </c>
      <c r="E31" s="149"/>
      <c r="F31" s="151">
        <f>$D31*E31</f>
        <v>0</v>
      </c>
      <c r="G31" s="178"/>
      <c r="I31" s="151"/>
      <c r="J31" s="76"/>
      <c r="K31" s="40"/>
      <c r="L31" s="101"/>
    </row>
    <row r="32" spans="1:12" ht="22.5" x14ac:dyDescent="0.2">
      <c r="A32" s="73" t="s">
        <v>21</v>
      </c>
      <c r="B32" s="74" t="s">
        <v>36</v>
      </c>
      <c r="C32" s="75"/>
      <c r="D32" s="76"/>
      <c r="E32" s="77"/>
      <c r="F32" s="78"/>
      <c r="G32" s="48"/>
      <c r="I32" s="78"/>
      <c r="J32" s="76"/>
      <c r="K32" s="77"/>
      <c r="L32" s="78"/>
    </row>
    <row r="33" spans="1:12" ht="45" x14ac:dyDescent="0.2">
      <c r="A33" s="73" t="s">
        <v>46</v>
      </c>
      <c r="B33" s="9" t="s">
        <v>44</v>
      </c>
      <c r="C33" s="75"/>
      <c r="D33" s="76"/>
      <c r="E33" s="77"/>
      <c r="F33" s="78"/>
      <c r="G33" s="177"/>
      <c r="I33" s="78"/>
      <c r="J33" s="76"/>
      <c r="K33" s="77"/>
      <c r="L33" s="78"/>
    </row>
    <row r="34" spans="1:12" x14ac:dyDescent="0.2">
      <c r="A34" s="73"/>
      <c r="B34" s="74"/>
      <c r="C34" s="16" t="s">
        <v>23</v>
      </c>
      <c r="D34" s="17">
        <v>190</v>
      </c>
      <c r="E34" s="37"/>
      <c r="F34" s="64">
        <f>$D34*E34</f>
        <v>0</v>
      </c>
      <c r="G34" s="45"/>
      <c r="H34" s="45"/>
      <c r="I34" s="64"/>
      <c r="J34" s="17"/>
      <c r="K34" s="37"/>
      <c r="L34" s="101"/>
    </row>
    <row r="35" spans="1:12" ht="157.5" x14ac:dyDescent="0.2">
      <c r="A35" s="72" t="s">
        <v>47</v>
      </c>
      <c r="B35" s="79" t="s">
        <v>190</v>
      </c>
      <c r="G35" s="48"/>
    </row>
    <row r="36" spans="1:12" x14ac:dyDescent="0.2">
      <c r="A36" s="72"/>
      <c r="B36" s="10" t="s">
        <v>191</v>
      </c>
      <c r="C36" s="11" t="s">
        <v>23</v>
      </c>
      <c r="D36" s="76">
        <v>51</v>
      </c>
      <c r="E36" s="40"/>
      <c r="F36" s="64">
        <f>$D36*E36</f>
        <v>0</v>
      </c>
      <c r="H36" s="141"/>
      <c r="I36" s="83"/>
      <c r="J36" s="76"/>
      <c r="K36" s="40"/>
      <c r="L36" s="101"/>
    </row>
    <row r="37" spans="1:12" x14ac:dyDescent="0.2">
      <c r="A37" s="72"/>
      <c r="B37" s="10" t="s">
        <v>192</v>
      </c>
      <c r="C37" s="4" t="s">
        <v>31</v>
      </c>
      <c r="D37" s="76">
        <v>21</v>
      </c>
      <c r="E37" s="40"/>
      <c r="F37" s="101">
        <f>$D37*E37</f>
        <v>0</v>
      </c>
      <c r="G37" s="167"/>
      <c r="H37" s="168"/>
      <c r="I37" s="83"/>
      <c r="J37" s="76"/>
      <c r="K37" s="40"/>
      <c r="L37" s="101"/>
    </row>
    <row r="38" spans="1:12" x14ac:dyDescent="0.2">
      <c r="A38" s="72"/>
      <c r="B38" s="14"/>
      <c r="C38" s="14"/>
      <c r="D38" s="14"/>
      <c r="E38" s="14"/>
      <c r="F38" s="14"/>
      <c r="G38" s="14"/>
      <c r="H38" s="14"/>
      <c r="I38" s="14"/>
      <c r="J38" s="76"/>
      <c r="K38" s="40"/>
      <c r="L38" s="101"/>
    </row>
    <row r="39" spans="1:12" x14ac:dyDescent="0.2">
      <c r="A39" s="72" t="s">
        <v>22</v>
      </c>
      <c r="B39" s="65" t="s">
        <v>7</v>
      </c>
    </row>
    <row r="40" spans="1:12" ht="18" customHeight="1" x14ac:dyDescent="0.2">
      <c r="A40" s="170" t="s">
        <v>48</v>
      </c>
      <c r="B40" s="172" t="s">
        <v>178</v>
      </c>
    </row>
    <row r="41" spans="1:12" ht="236.25" x14ac:dyDescent="0.2">
      <c r="A41" s="72"/>
      <c r="B41" s="80" t="s">
        <v>181</v>
      </c>
    </row>
    <row r="42" spans="1:12" ht="22.5" x14ac:dyDescent="0.2">
      <c r="A42" s="72"/>
      <c r="B42" s="99" t="s">
        <v>193</v>
      </c>
      <c r="C42" s="81" t="s">
        <v>8</v>
      </c>
      <c r="D42" s="82">
        <v>1</v>
      </c>
      <c r="E42" s="84"/>
      <c r="F42" s="83">
        <f>$D42*E42</f>
        <v>0</v>
      </c>
      <c r="G42" s="49"/>
      <c r="I42" s="83"/>
      <c r="J42" s="76"/>
      <c r="K42" s="40"/>
      <c r="L42" s="101"/>
    </row>
    <row r="43" spans="1:12" x14ac:dyDescent="0.2">
      <c r="A43" s="72"/>
      <c r="B43" s="79"/>
      <c r="D43" s="76"/>
      <c r="E43" s="40"/>
      <c r="F43" s="64"/>
      <c r="I43" s="64"/>
      <c r="J43" s="76"/>
      <c r="K43" s="40"/>
      <c r="L43" s="101"/>
    </row>
    <row r="44" spans="1:12" ht="18" customHeight="1" x14ac:dyDescent="0.2">
      <c r="A44" s="72" t="s">
        <v>49</v>
      </c>
      <c r="B44" s="171" t="s">
        <v>177</v>
      </c>
      <c r="D44" s="76"/>
      <c r="E44" s="40"/>
      <c r="F44" s="64"/>
      <c r="I44" s="64"/>
      <c r="J44" s="76"/>
      <c r="K44" s="40"/>
      <c r="L44" s="101"/>
    </row>
    <row r="45" spans="1:12" ht="270" x14ac:dyDescent="0.2">
      <c r="A45" s="72"/>
      <c r="B45" s="80" t="s">
        <v>180</v>
      </c>
      <c r="D45" s="76"/>
      <c r="E45" s="40"/>
      <c r="F45" s="64"/>
      <c r="I45" s="64"/>
      <c r="J45" s="76"/>
      <c r="K45" s="40"/>
      <c r="L45" s="101"/>
    </row>
    <row r="46" spans="1:12" ht="22.5" x14ac:dyDescent="0.2">
      <c r="A46" s="72"/>
      <c r="B46" s="99" t="s">
        <v>184</v>
      </c>
      <c r="C46" s="81" t="s">
        <v>8</v>
      </c>
      <c r="D46" s="82">
        <v>2</v>
      </c>
      <c r="E46" s="84"/>
      <c r="F46" s="83">
        <f>$D46*E46</f>
        <v>0</v>
      </c>
      <c r="G46" s="49"/>
      <c r="I46" s="83"/>
      <c r="K46" s="40"/>
    </row>
    <row r="47" spans="1:12" x14ac:dyDescent="0.2">
      <c r="A47" s="72"/>
      <c r="D47" s="76"/>
      <c r="E47" s="40"/>
      <c r="F47" s="64"/>
      <c r="I47" s="64"/>
      <c r="J47" s="76"/>
      <c r="K47" s="40"/>
      <c r="L47" s="101"/>
    </row>
    <row r="48" spans="1:12" ht="18" customHeight="1" x14ac:dyDescent="0.2">
      <c r="A48" s="170" t="s">
        <v>50</v>
      </c>
      <c r="B48" s="172" t="s">
        <v>194</v>
      </c>
    </row>
    <row r="49" spans="1:13" ht="236.25" x14ac:dyDescent="0.2">
      <c r="A49" s="72"/>
      <c r="B49" s="80" t="s">
        <v>196</v>
      </c>
    </row>
    <row r="50" spans="1:13" ht="56.25" x14ac:dyDescent="0.2">
      <c r="A50" s="72"/>
      <c r="B50" s="192" t="s">
        <v>195</v>
      </c>
      <c r="C50" s="81" t="s">
        <v>8</v>
      </c>
      <c r="D50" s="82">
        <v>1</v>
      </c>
      <c r="E50" s="84"/>
      <c r="F50" s="83">
        <f>$D50*E50</f>
        <v>0</v>
      </c>
      <c r="G50" s="49"/>
      <c r="I50" s="83"/>
      <c r="J50" s="76"/>
      <c r="K50" s="40"/>
      <c r="L50" s="101"/>
    </row>
    <row r="51" spans="1:13" x14ac:dyDescent="0.2">
      <c r="A51" s="72"/>
      <c r="B51" s="79"/>
      <c r="D51" s="76"/>
      <c r="E51" s="40"/>
      <c r="F51" s="64"/>
      <c r="I51" s="64"/>
      <c r="J51" s="76"/>
      <c r="K51" s="40"/>
      <c r="L51" s="101"/>
    </row>
    <row r="52" spans="1:13" ht="13.5" customHeight="1" x14ac:dyDescent="0.2">
      <c r="A52" s="72" t="s">
        <v>52</v>
      </c>
      <c r="B52" s="173" t="s">
        <v>179</v>
      </c>
      <c r="D52" s="76"/>
      <c r="E52" s="40"/>
      <c r="F52" s="64"/>
      <c r="I52" s="64"/>
      <c r="J52" s="76"/>
      <c r="K52" s="40"/>
      <c r="L52" s="101"/>
    </row>
    <row r="53" spans="1:13" ht="258.75" x14ac:dyDescent="0.2">
      <c r="A53" s="72"/>
      <c r="B53" s="174" t="s">
        <v>185</v>
      </c>
      <c r="D53" s="76"/>
      <c r="E53" s="40"/>
      <c r="F53" s="64"/>
      <c r="I53" s="64"/>
      <c r="J53" s="76"/>
      <c r="K53" s="40"/>
      <c r="L53" s="101"/>
    </row>
    <row r="54" spans="1:13" x14ac:dyDescent="0.2">
      <c r="A54" s="72"/>
      <c r="B54" s="44" t="s">
        <v>186</v>
      </c>
      <c r="C54" s="81" t="s">
        <v>8</v>
      </c>
      <c r="D54" s="82">
        <v>40</v>
      </c>
      <c r="E54" s="84"/>
      <c r="F54" s="83">
        <f>$D54*E54</f>
        <v>0</v>
      </c>
      <c r="I54" s="83"/>
      <c r="J54" s="82"/>
      <c r="K54" s="84"/>
      <c r="L54" s="102"/>
    </row>
    <row r="55" spans="1:13" x14ac:dyDescent="0.2">
      <c r="A55" s="72"/>
      <c r="B55" s="44" t="s">
        <v>187</v>
      </c>
      <c r="C55" s="81" t="s">
        <v>8</v>
      </c>
      <c r="D55" s="82">
        <v>55</v>
      </c>
      <c r="E55" s="84"/>
      <c r="F55" s="83">
        <f>$D55*E55</f>
        <v>0</v>
      </c>
      <c r="I55" s="83"/>
      <c r="J55" s="82"/>
      <c r="K55" s="84"/>
      <c r="L55" s="102"/>
    </row>
    <row r="56" spans="1:13" ht="11.25" customHeight="1" x14ac:dyDescent="0.2">
      <c r="A56" s="72"/>
      <c r="B56" s="44" t="s">
        <v>188</v>
      </c>
      <c r="C56" s="81" t="s">
        <v>8</v>
      </c>
      <c r="D56" s="82">
        <v>50</v>
      </c>
      <c r="E56" s="84"/>
      <c r="F56" s="83">
        <f>$D56*E56</f>
        <v>0</v>
      </c>
      <c r="I56" s="83"/>
      <c r="J56" s="82"/>
      <c r="K56" s="84"/>
      <c r="L56" s="102"/>
    </row>
    <row r="57" spans="1:13" x14ac:dyDescent="0.2">
      <c r="A57" s="72"/>
      <c r="B57" s="44" t="s">
        <v>189</v>
      </c>
      <c r="C57" s="81" t="s">
        <v>8</v>
      </c>
      <c r="D57" s="82">
        <v>55</v>
      </c>
      <c r="E57" s="84"/>
      <c r="F57" s="83">
        <f>$D57*E57</f>
        <v>0</v>
      </c>
      <c r="I57" s="83"/>
      <c r="J57" s="82"/>
      <c r="K57" s="84"/>
      <c r="L57" s="102"/>
    </row>
    <row r="58" spans="1:13" x14ac:dyDescent="0.2">
      <c r="A58" s="72"/>
      <c r="D58" s="14"/>
      <c r="E58" s="40"/>
      <c r="F58" s="33"/>
      <c r="H58" s="169"/>
      <c r="I58" s="33"/>
      <c r="J58" s="13"/>
      <c r="K58" s="40"/>
      <c r="L58" s="33"/>
    </row>
    <row r="59" spans="1:13" x14ac:dyDescent="0.2">
      <c r="A59" s="15"/>
      <c r="B59" s="104" t="s">
        <v>83</v>
      </c>
      <c r="C59" s="105"/>
      <c r="D59" s="106"/>
      <c r="E59" s="107"/>
      <c r="F59" s="109">
        <f>SUM(F6:F57)</f>
        <v>0</v>
      </c>
      <c r="G59" s="108"/>
      <c r="I59" s="109"/>
      <c r="K59" s="40"/>
      <c r="L59" s="102"/>
      <c r="M59" s="103"/>
    </row>
    <row r="61" spans="1:13" x14ac:dyDescent="0.2">
      <c r="M61" s="175"/>
    </row>
  </sheetData>
  <sheetProtection password="EA79" sheet="1" selectLockedCells="1"/>
  <phoneticPr fontId="6" type="noConversion"/>
  <pageMargins left="0.75" right="0.75" top="1" bottom="1" header="0.5" footer="0.5"/>
  <pageSetup paperSize="9" scale="79" orientation="portrait" r:id="rId1"/>
  <headerFooter alignWithMargins="0">
    <oddHeader>&amp;A</oddHeader>
    <oddFooter>Page &amp;P of &amp;N</oddFooter>
  </headerFooter>
  <rowBreaks count="1" manualBreakCount="1">
    <brk id="51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view="pageBreakPreview" topLeftCell="A9" zoomScaleNormal="100" zoomScaleSheetLayoutView="100" workbookViewId="0">
      <selection activeCell="E16" sqref="E16"/>
    </sheetView>
  </sheetViews>
  <sheetFormatPr defaultRowHeight="12.75" x14ac:dyDescent="0.2"/>
  <cols>
    <col min="1" max="1" width="9.140625" style="114"/>
    <col min="2" max="2" width="40.42578125" style="114" customWidth="1"/>
    <col min="3" max="3" width="9.140625" style="129"/>
    <col min="4" max="4" width="11.28515625" style="129" bestFit="1" customWidth="1"/>
    <col min="5" max="5" width="10.42578125" style="129" customWidth="1"/>
    <col min="6" max="6" width="11.140625" style="129" customWidth="1"/>
    <col min="7" max="7" width="15.5703125" style="114" customWidth="1"/>
    <col min="8" max="16384" width="9.140625" style="114"/>
  </cols>
  <sheetData>
    <row r="1" spans="1:7" ht="22.5" x14ac:dyDescent="0.2">
      <c r="A1" s="111" t="s">
        <v>12</v>
      </c>
      <c r="B1" s="112" t="s">
        <v>13</v>
      </c>
      <c r="C1" s="132" t="s">
        <v>14</v>
      </c>
      <c r="D1" s="133" t="s">
        <v>15</v>
      </c>
      <c r="E1" s="134" t="s">
        <v>16</v>
      </c>
      <c r="F1" s="135" t="s">
        <v>17</v>
      </c>
      <c r="G1" s="113" t="s">
        <v>33</v>
      </c>
    </row>
    <row r="2" spans="1:7" x14ac:dyDescent="0.2">
      <c r="A2" s="112"/>
      <c r="B2" s="112" t="s">
        <v>19</v>
      </c>
      <c r="C2" s="132"/>
      <c r="D2" s="133"/>
      <c r="E2" s="134"/>
      <c r="F2" s="135"/>
      <c r="G2" s="113"/>
    </row>
    <row r="3" spans="1:7" x14ac:dyDescent="0.2">
      <c r="A3" s="112"/>
      <c r="B3" s="112"/>
      <c r="C3" s="132"/>
      <c r="D3" s="133"/>
      <c r="E3" s="134"/>
      <c r="F3" s="135"/>
      <c r="G3" s="113"/>
    </row>
    <row r="4" spans="1:7" x14ac:dyDescent="0.2">
      <c r="A4" s="115" t="s">
        <v>85</v>
      </c>
      <c r="B4" s="116" t="s">
        <v>107</v>
      </c>
      <c r="C4" s="136"/>
      <c r="D4" s="137"/>
      <c r="E4" s="138"/>
      <c r="F4" s="139"/>
      <c r="G4" s="117"/>
    </row>
    <row r="5" spans="1:7" s="193" customFormat="1" x14ac:dyDescent="0.2">
      <c r="C5" s="194"/>
      <c r="D5" s="194"/>
      <c r="E5" s="194"/>
      <c r="F5" s="194"/>
    </row>
    <row r="6" spans="1:7" x14ac:dyDescent="0.2">
      <c r="B6" s="123" t="s">
        <v>142</v>
      </c>
    </row>
    <row r="8" spans="1:7" ht="33.75" x14ac:dyDescent="0.2">
      <c r="A8" s="118" t="s">
        <v>143</v>
      </c>
      <c r="B8" s="119" t="s">
        <v>138</v>
      </c>
    </row>
    <row r="9" spans="1:7" x14ac:dyDescent="0.2">
      <c r="B9" s="119"/>
      <c r="C9" s="132" t="s">
        <v>139</v>
      </c>
      <c r="D9" s="164">
        <v>1</v>
      </c>
      <c r="E9" s="134"/>
      <c r="F9" s="165">
        <f>$D9*E9</f>
        <v>0</v>
      </c>
      <c r="G9" s="122"/>
    </row>
    <row r="10" spans="1:7" ht="22.5" x14ac:dyDescent="0.2">
      <c r="A10" s="118" t="s">
        <v>144</v>
      </c>
      <c r="B10" s="119" t="s">
        <v>140</v>
      </c>
    </row>
    <row r="11" spans="1:7" x14ac:dyDescent="0.2">
      <c r="B11" s="119"/>
      <c r="C11" s="132" t="s">
        <v>139</v>
      </c>
      <c r="D11" s="164">
        <v>1</v>
      </c>
      <c r="E11" s="134"/>
      <c r="F11" s="165">
        <f>$D11*E11</f>
        <v>0</v>
      </c>
      <c r="G11" s="122"/>
    </row>
    <row r="12" spans="1:7" x14ac:dyDescent="0.2">
      <c r="B12" s="119"/>
    </row>
    <row r="13" spans="1:7" x14ac:dyDescent="0.2">
      <c r="B13" s="123" t="s">
        <v>141</v>
      </c>
    </row>
    <row r="15" spans="1:7" ht="33.75" x14ac:dyDescent="0.2">
      <c r="A15" s="118" t="s">
        <v>37</v>
      </c>
      <c r="B15" s="119" t="s">
        <v>136</v>
      </c>
    </row>
    <row r="16" spans="1:7" ht="15" x14ac:dyDescent="0.2">
      <c r="A16" s="120"/>
      <c r="B16" s="121"/>
      <c r="C16" s="132" t="s">
        <v>27</v>
      </c>
      <c r="D16" s="164">
        <v>161</v>
      </c>
      <c r="E16" s="134"/>
      <c r="F16" s="165">
        <f>$D16*E16</f>
        <v>0</v>
      </c>
      <c r="G16" s="122"/>
    </row>
    <row r="17" spans="1:7" ht="22.5" x14ac:dyDescent="0.2">
      <c r="A17" s="118" t="s">
        <v>38</v>
      </c>
      <c r="B17" s="119" t="s">
        <v>137</v>
      </c>
    </row>
    <row r="18" spans="1:7" ht="15" x14ac:dyDescent="0.2">
      <c r="A18" s="120"/>
      <c r="B18" s="121"/>
      <c r="C18" s="132" t="s">
        <v>26</v>
      </c>
      <c r="D18" s="164">
        <v>2</v>
      </c>
      <c r="E18" s="134"/>
      <c r="F18" s="165">
        <f>$D18*E18</f>
        <v>0</v>
      </c>
      <c r="G18" s="122"/>
    </row>
    <row r="19" spans="1:7" ht="15" x14ac:dyDescent="0.2">
      <c r="A19" s="120"/>
      <c r="B19" s="121"/>
      <c r="C19" s="132"/>
      <c r="D19" s="164"/>
      <c r="E19" s="134"/>
      <c r="F19" s="165"/>
      <c r="G19" s="122"/>
    </row>
    <row r="20" spans="1:7" ht="25.5" x14ac:dyDescent="0.2">
      <c r="A20" s="120"/>
      <c r="B20" s="123" t="s">
        <v>87</v>
      </c>
      <c r="C20" s="132"/>
      <c r="D20" s="164"/>
      <c r="E20" s="134"/>
      <c r="F20" s="165"/>
      <c r="G20" s="122"/>
    </row>
    <row r="21" spans="1:7" ht="15" x14ac:dyDescent="0.2">
      <c r="A21" s="120"/>
      <c r="B21" s="121"/>
      <c r="C21" s="132"/>
      <c r="D21" s="164"/>
      <c r="E21" s="134"/>
      <c r="F21" s="165"/>
      <c r="G21" s="122"/>
    </row>
    <row r="22" spans="1:7" x14ac:dyDescent="0.2">
      <c r="A22" s="118"/>
      <c r="B22" s="123" t="s">
        <v>145</v>
      </c>
      <c r="D22" s="166"/>
    </row>
    <row r="23" spans="1:7" x14ac:dyDescent="0.2">
      <c r="A23" s="118"/>
      <c r="B23" s="123"/>
      <c r="D23" s="166"/>
    </row>
    <row r="24" spans="1:7" ht="33.75" x14ac:dyDescent="0.2">
      <c r="A24" s="118" t="s">
        <v>46</v>
      </c>
      <c r="B24" s="119" t="s">
        <v>108</v>
      </c>
      <c r="C24" s="114"/>
      <c r="D24" s="114"/>
      <c r="E24" s="114"/>
      <c r="F24" s="114"/>
    </row>
    <row r="25" spans="1:7" x14ac:dyDescent="0.2">
      <c r="A25" s="118"/>
      <c r="B25" s="119"/>
      <c r="C25" s="132" t="s">
        <v>8</v>
      </c>
      <c r="D25" s="164">
        <v>63</v>
      </c>
      <c r="E25" s="134"/>
      <c r="F25" s="165">
        <f>D25*E25</f>
        <v>0</v>
      </c>
      <c r="G25" s="122"/>
    </row>
    <row r="26" spans="1:7" x14ac:dyDescent="0.2">
      <c r="A26" s="118" t="s">
        <v>47</v>
      </c>
      <c r="B26" s="119" t="s">
        <v>109</v>
      </c>
      <c r="C26" s="114"/>
      <c r="D26" s="114"/>
      <c r="E26" s="114"/>
      <c r="F26" s="114"/>
    </row>
    <row r="27" spans="1:7" x14ac:dyDescent="0.2">
      <c r="A27" s="118"/>
      <c r="B27" s="119"/>
      <c r="C27" s="132" t="s">
        <v>8</v>
      </c>
      <c r="D27" s="164">
        <v>17</v>
      </c>
      <c r="E27" s="134"/>
      <c r="F27" s="165">
        <f>D27*E27</f>
        <v>0</v>
      </c>
      <c r="G27" s="122"/>
    </row>
    <row r="28" spans="1:7" x14ac:dyDescent="0.2">
      <c r="A28" s="118" t="s">
        <v>88</v>
      </c>
      <c r="B28" s="119" t="s">
        <v>110</v>
      </c>
      <c r="C28" s="114"/>
      <c r="D28" s="114"/>
      <c r="E28" s="114"/>
      <c r="F28" s="114"/>
    </row>
    <row r="29" spans="1:7" x14ac:dyDescent="0.2">
      <c r="A29" s="118"/>
      <c r="B29" s="119"/>
      <c r="C29" s="132" t="s">
        <v>8</v>
      </c>
      <c r="D29" s="164">
        <v>46</v>
      </c>
      <c r="E29" s="134"/>
      <c r="F29" s="165">
        <f>D29*E29</f>
        <v>0</v>
      </c>
      <c r="G29" s="122"/>
    </row>
    <row r="30" spans="1:7" x14ac:dyDescent="0.2">
      <c r="A30" s="118"/>
      <c r="B30" s="119"/>
      <c r="D30" s="166"/>
      <c r="F30" s="163"/>
    </row>
    <row r="31" spans="1:7" x14ac:dyDescent="0.2">
      <c r="A31" s="118"/>
      <c r="B31" s="123" t="s">
        <v>111</v>
      </c>
      <c r="D31" s="166"/>
    </row>
    <row r="32" spans="1:7" ht="22.5" x14ac:dyDescent="0.2">
      <c r="A32" s="118" t="s">
        <v>48</v>
      </c>
      <c r="B32" s="119" t="s">
        <v>112</v>
      </c>
      <c r="D32" s="166"/>
    </row>
    <row r="33" spans="1:7" x14ac:dyDescent="0.2">
      <c r="A33" s="118"/>
      <c r="B33" s="119"/>
      <c r="C33" s="132" t="s">
        <v>8</v>
      </c>
      <c r="D33" s="164">
        <v>3</v>
      </c>
      <c r="E33" s="134"/>
      <c r="F33" s="165">
        <f t="shared" ref="F33" si="0">D33*E33</f>
        <v>0</v>
      </c>
      <c r="G33" s="122"/>
    </row>
    <row r="34" spans="1:7" x14ac:dyDescent="0.2">
      <c r="A34" s="118" t="s">
        <v>49</v>
      </c>
      <c r="B34" s="119" t="s">
        <v>113</v>
      </c>
      <c r="D34" s="166"/>
    </row>
    <row r="35" spans="1:7" x14ac:dyDescent="0.2">
      <c r="A35" s="118"/>
      <c r="B35" s="119"/>
      <c r="C35" s="132" t="s">
        <v>84</v>
      </c>
      <c r="D35" s="164">
        <v>3</v>
      </c>
      <c r="E35" s="134"/>
      <c r="F35" s="165">
        <f>D35*E35</f>
        <v>0</v>
      </c>
      <c r="G35" s="122"/>
    </row>
    <row r="36" spans="1:7" ht="22.5" x14ac:dyDescent="0.2">
      <c r="A36" s="118" t="s">
        <v>50</v>
      </c>
      <c r="B36" s="119" t="s">
        <v>114</v>
      </c>
      <c r="D36" s="166"/>
    </row>
    <row r="37" spans="1:7" x14ac:dyDescent="0.2">
      <c r="A37" s="118"/>
      <c r="B37" s="119"/>
      <c r="C37" s="132" t="s">
        <v>26</v>
      </c>
      <c r="D37" s="164">
        <v>7</v>
      </c>
      <c r="E37" s="134"/>
      <c r="F37" s="165">
        <f>D37*E37</f>
        <v>0</v>
      </c>
    </row>
    <row r="38" spans="1:7" ht="33.75" x14ac:dyDescent="0.2">
      <c r="A38" s="118" t="s">
        <v>52</v>
      </c>
      <c r="B38" s="119" t="s">
        <v>115</v>
      </c>
      <c r="C38" s="153"/>
      <c r="D38" s="154"/>
      <c r="E38" s="155"/>
      <c r="F38" s="156">
        <f t="shared" ref="F38:F41" si="1">D38*E38</f>
        <v>0</v>
      </c>
    </row>
    <row r="39" spans="1:7" x14ac:dyDescent="0.2">
      <c r="A39" s="118"/>
      <c r="B39" s="119" t="s">
        <v>146</v>
      </c>
      <c r="C39" s="132" t="s">
        <v>8</v>
      </c>
      <c r="D39" s="164">
        <v>63</v>
      </c>
      <c r="E39" s="134"/>
      <c r="F39" s="165">
        <f t="shared" si="1"/>
        <v>0</v>
      </c>
    </row>
    <row r="40" spans="1:7" x14ac:dyDescent="0.2">
      <c r="A40" s="118"/>
      <c r="B40" s="119" t="s">
        <v>147</v>
      </c>
      <c r="C40" s="132" t="s">
        <v>8</v>
      </c>
      <c r="D40" s="164">
        <v>63</v>
      </c>
      <c r="E40" s="134"/>
      <c r="F40" s="165">
        <f t="shared" si="1"/>
        <v>0</v>
      </c>
    </row>
    <row r="41" spans="1:7" x14ac:dyDescent="0.2">
      <c r="A41" s="118"/>
      <c r="B41" s="119" t="s">
        <v>148</v>
      </c>
      <c r="C41" s="132" t="s">
        <v>8</v>
      </c>
      <c r="D41" s="164">
        <v>7</v>
      </c>
      <c r="E41" s="134"/>
      <c r="F41" s="165">
        <f t="shared" si="1"/>
        <v>0</v>
      </c>
    </row>
    <row r="42" spans="1:7" x14ac:dyDescent="0.2">
      <c r="A42" s="118"/>
      <c r="B42" s="119"/>
      <c r="C42" s="157"/>
      <c r="D42" s="158"/>
      <c r="E42" s="159"/>
      <c r="F42" s="160"/>
    </row>
    <row r="43" spans="1:7" ht="33.75" x14ac:dyDescent="0.2">
      <c r="A43" s="118" t="s">
        <v>89</v>
      </c>
      <c r="B43" s="119" t="s">
        <v>116</v>
      </c>
      <c r="C43" s="153"/>
      <c r="D43" s="154"/>
      <c r="E43" s="155"/>
      <c r="F43" s="156"/>
    </row>
    <row r="44" spans="1:7" x14ac:dyDescent="0.2">
      <c r="A44" s="118"/>
      <c r="B44" s="119"/>
      <c r="C44" s="132" t="s">
        <v>78</v>
      </c>
      <c r="D44" s="164">
        <v>71</v>
      </c>
      <c r="E44" s="134"/>
      <c r="F44" s="165">
        <f t="shared" ref="F44" si="2">D44*E44</f>
        <v>0</v>
      </c>
    </row>
    <row r="45" spans="1:7" ht="22.5" x14ac:dyDescent="0.2">
      <c r="A45" s="118" t="s">
        <v>90</v>
      </c>
      <c r="B45" s="119" t="s">
        <v>117</v>
      </c>
      <c r="C45" s="153"/>
      <c r="D45" s="154"/>
      <c r="E45" s="155"/>
      <c r="F45" s="156"/>
    </row>
    <row r="46" spans="1:7" x14ac:dyDescent="0.2">
      <c r="A46" s="118"/>
      <c r="B46" s="119"/>
      <c r="C46" s="132" t="s">
        <v>78</v>
      </c>
      <c r="D46" s="164">
        <v>30</v>
      </c>
      <c r="E46" s="134"/>
      <c r="F46" s="165">
        <f>D46*E46</f>
        <v>0</v>
      </c>
    </row>
    <row r="47" spans="1:7" ht="22.5" x14ac:dyDescent="0.2">
      <c r="A47" s="118" t="s">
        <v>91</v>
      </c>
      <c r="B47" s="119" t="s">
        <v>118</v>
      </c>
      <c r="C47" s="153"/>
      <c r="D47" s="154"/>
      <c r="E47" s="155"/>
      <c r="F47" s="156"/>
    </row>
    <row r="48" spans="1:7" x14ac:dyDescent="0.2">
      <c r="A48" s="118"/>
      <c r="B48" s="119"/>
      <c r="C48" s="132" t="s">
        <v>8</v>
      </c>
      <c r="D48" s="164">
        <v>81</v>
      </c>
      <c r="E48" s="134"/>
      <c r="F48" s="165">
        <f>D48*E48</f>
        <v>0</v>
      </c>
    </row>
    <row r="49" spans="1:7" ht="22.5" x14ac:dyDescent="0.2">
      <c r="A49" s="179" t="s">
        <v>149</v>
      </c>
      <c r="B49" s="180" t="s">
        <v>119</v>
      </c>
      <c r="C49" s="181"/>
      <c r="D49" s="182"/>
      <c r="E49" s="183"/>
      <c r="F49" s="184"/>
    </row>
    <row r="50" spans="1:7" x14ac:dyDescent="0.2">
      <c r="A50" s="179"/>
      <c r="B50" s="180"/>
      <c r="C50" s="185" t="s">
        <v>8</v>
      </c>
      <c r="D50" s="164">
        <v>2</v>
      </c>
      <c r="E50" s="186"/>
      <c r="F50" s="187">
        <f>D50*E50</f>
        <v>0</v>
      </c>
    </row>
    <row r="51" spans="1:7" x14ac:dyDescent="0.2">
      <c r="A51" s="118"/>
      <c r="B51" s="119"/>
      <c r="C51" s="157"/>
      <c r="D51" s="158"/>
      <c r="E51" s="159"/>
      <c r="F51" s="160"/>
    </row>
    <row r="52" spans="1:7" x14ac:dyDescent="0.2">
      <c r="A52" s="118"/>
      <c r="B52" s="123" t="s">
        <v>120</v>
      </c>
      <c r="C52" s="157"/>
      <c r="D52" s="158"/>
      <c r="E52" s="159"/>
      <c r="F52" s="160"/>
    </row>
    <row r="53" spans="1:7" ht="22.5" x14ac:dyDescent="0.2">
      <c r="A53" s="118" t="s">
        <v>42</v>
      </c>
      <c r="B53" s="119" t="s">
        <v>121</v>
      </c>
      <c r="C53" s="153"/>
      <c r="D53" s="154"/>
      <c r="E53" s="155"/>
      <c r="F53" s="156"/>
    </row>
    <row r="54" spans="1:7" x14ac:dyDescent="0.2">
      <c r="A54" s="118"/>
      <c r="B54" s="119"/>
      <c r="C54" s="132" t="s">
        <v>8</v>
      </c>
      <c r="D54" s="164">
        <v>7</v>
      </c>
      <c r="E54" s="134"/>
      <c r="F54" s="165">
        <f>D54*E54</f>
        <v>0</v>
      </c>
    </row>
    <row r="55" spans="1:7" x14ac:dyDescent="0.2">
      <c r="A55" s="118" t="s">
        <v>43</v>
      </c>
      <c r="B55" s="119" t="s">
        <v>122</v>
      </c>
      <c r="C55" s="153"/>
      <c r="D55" s="154"/>
      <c r="E55" s="155"/>
      <c r="F55" s="156"/>
    </row>
    <row r="56" spans="1:7" x14ac:dyDescent="0.2">
      <c r="A56" s="118"/>
      <c r="B56" s="119"/>
      <c r="C56" s="132" t="s">
        <v>8</v>
      </c>
      <c r="D56" s="164">
        <v>2</v>
      </c>
      <c r="E56" s="134"/>
      <c r="F56" s="165">
        <f>D56*E56</f>
        <v>0</v>
      </c>
    </row>
    <row r="57" spans="1:7" ht="45" x14ac:dyDescent="0.2">
      <c r="A57" s="118" t="s">
        <v>51</v>
      </c>
      <c r="B57" s="119" t="s">
        <v>123</v>
      </c>
      <c r="C57" s="132" t="s">
        <v>8</v>
      </c>
      <c r="D57" s="164">
        <v>2</v>
      </c>
      <c r="E57" s="134"/>
      <c r="F57" s="165">
        <f t="shared" ref="F57:F59" si="3">D57*E57</f>
        <v>0</v>
      </c>
      <c r="G57" s="132"/>
    </row>
    <row r="58" spans="1:7" x14ac:dyDescent="0.2">
      <c r="A58" s="118" t="s">
        <v>150</v>
      </c>
      <c r="B58" s="119" t="s">
        <v>124</v>
      </c>
      <c r="C58" s="132" t="s">
        <v>26</v>
      </c>
      <c r="D58" s="164">
        <v>4</v>
      </c>
      <c r="E58" s="134"/>
      <c r="F58" s="165">
        <f t="shared" si="3"/>
        <v>0</v>
      </c>
      <c r="G58" s="132"/>
    </row>
    <row r="59" spans="1:7" x14ac:dyDescent="0.2">
      <c r="A59" s="118" t="s">
        <v>151</v>
      </c>
      <c r="B59" s="119" t="s">
        <v>125</v>
      </c>
      <c r="C59" s="132" t="s">
        <v>26</v>
      </c>
      <c r="D59" s="164">
        <v>14</v>
      </c>
      <c r="E59" s="134"/>
      <c r="F59" s="165">
        <f t="shared" si="3"/>
        <v>0</v>
      </c>
      <c r="G59" s="132"/>
    </row>
    <row r="60" spans="1:7" x14ac:dyDescent="0.2">
      <c r="A60" s="118"/>
      <c r="B60" s="119"/>
      <c r="C60" s="132"/>
      <c r="D60" s="164"/>
      <c r="E60" s="134"/>
      <c r="F60" s="165"/>
      <c r="G60" s="119"/>
    </row>
    <row r="61" spans="1:7" ht="56.25" x14ac:dyDescent="0.2">
      <c r="A61" s="118" t="s">
        <v>152</v>
      </c>
      <c r="B61" s="119" t="s">
        <v>126</v>
      </c>
      <c r="C61" s="153"/>
      <c r="D61" s="154"/>
      <c r="E61" s="155"/>
      <c r="F61" s="156"/>
      <c r="G61" s="122"/>
    </row>
    <row r="62" spans="1:7" x14ac:dyDescent="0.2">
      <c r="B62" s="119"/>
      <c r="C62" s="132" t="s">
        <v>26</v>
      </c>
      <c r="D62" s="164">
        <v>1</v>
      </c>
      <c r="E62" s="134"/>
      <c r="F62" s="165">
        <f>D62*E62</f>
        <v>0</v>
      </c>
      <c r="G62" s="122"/>
    </row>
    <row r="63" spans="1:7" x14ac:dyDescent="0.2">
      <c r="B63" s="161"/>
      <c r="C63" s="157"/>
      <c r="D63" s="158"/>
      <c r="E63" s="159"/>
      <c r="F63" s="160"/>
      <c r="G63" s="122"/>
    </row>
    <row r="64" spans="1:7" x14ac:dyDescent="0.2">
      <c r="B64" s="123" t="s">
        <v>153</v>
      </c>
      <c r="C64" s="157"/>
      <c r="D64" s="158"/>
      <c r="E64" s="159"/>
      <c r="F64" s="160"/>
      <c r="G64" s="122"/>
    </row>
    <row r="65" spans="1:7" ht="33.75" x14ac:dyDescent="0.2">
      <c r="A65" s="118" t="s">
        <v>154</v>
      </c>
      <c r="B65" s="119" t="s">
        <v>173</v>
      </c>
      <c r="C65" s="153"/>
      <c r="D65" s="154"/>
      <c r="E65" s="155"/>
      <c r="F65" s="156"/>
      <c r="G65" s="122"/>
    </row>
    <row r="66" spans="1:7" x14ac:dyDescent="0.2">
      <c r="A66" s="118"/>
      <c r="B66" s="119"/>
      <c r="C66" s="132" t="s">
        <v>78</v>
      </c>
      <c r="D66" s="164">
        <v>240</v>
      </c>
      <c r="E66" s="134"/>
      <c r="F66" s="165">
        <f>D66*E66</f>
        <v>0</v>
      </c>
      <c r="G66" s="122"/>
    </row>
    <row r="67" spans="1:7" ht="33.75" x14ac:dyDescent="0.2">
      <c r="A67" s="118" t="s">
        <v>155</v>
      </c>
      <c r="B67" s="119" t="s">
        <v>174</v>
      </c>
      <c r="C67" s="153"/>
      <c r="D67" s="154"/>
      <c r="E67" s="155"/>
      <c r="F67" s="156"/>
      <c r="G67" s="122"/>
    </row>
    <row r="68" spans="1:7" x14ac:dyDescent="0.2">
      <c r="A68" s="118"/>
      <c r="B68" s="119"/>
      <c r="C68" s="132" t="s">
        <v>78</v>
      </c>
      <c r="D68" s="164">
        <v>67</v>
      </c>
      <c r="E68" s="134"/>
      <c r="F68" s="165">
        <f>D68*E68</f>
        <v>0</v>
      </c>
      <c r="G68" s="122"/>
    </row>
    <row r="69" spans="1:7" s="193" customFormat="1" ht="22.5" x14ac:dyDescent="0.2">
      <c r="A69" s="179" t="s">
        <v>156</v>
      </c>
      <c r="B69" s="180" t="s">
        <v>175</v>
      </c>
      <c r="C69" s="181"/>
      <c r="D69" s="182"/>
      <c r="E69" s="183"/>
      <c r="F69" s="184"/>
      <c r="G69" s="178"/>
    </row>
    <row r="70" spans="1:7" s="193" customFormat="1" x14ac:dyDescent="0.2">
      <c r="A70" s="179"/>
      <c r="B70" s="180"/>
      <c r="C70" s="185" t="s">
        <v>78</v>
      </c>
      <c r="D70" s="164">
        <v>15</v>
      </c>
      <c r="E70" s="186"/>
      <c r="F70" s="187">
        <f>D70*E70</f>
        <v>0</v>
      </c>
      <c r="G70" s="178"/>
    </row>
    <row r="71" spans="1:7" ht="101.25" x14ac:dyDescent="0.2">
      <c r="A71" s="118" t="s">
        <v>157</v>
      </c>
      <c r="B71" s="119" t="s">
        <v>176</v>
      </c>
      <c r="C71" s="153"/>
      <c r="D71" s="154"/>
      <c r="E71" s="155"/>
      <c r="F71" s="156"/>
      <c r="G71" s="122"/>
    </row>
    <row r="72" spans="1:7" x14ac:dyDescent="0.2">
      <c r="B72" s="119"/>
      <c r="C72" s="132" t="s">
        <v>78</v>
      </c>
      <c r="D72" s="164">
        <v>95</v>
      </c>
      <c r="E72" s="134"/>
      <c r="F72" s="165">
        <f>D72*E72</f>
        <v>0</v>
      </c>
      <c r="G72" s="122"/>
    </row>
    <row r="73" spans="1:7" x14ac:dyDescent="0.2">
      <c r="B73" s="161"/>
      <c r="C73" s="157"/>
      <c r="D73" s="158"/>
      <c r="E73" s="159"/>
      <c r="F73" s="160"/>
      <c r="G73" s="122"/>
    </row>
    <row r="74" spans="1:7" x14ac:dyDescent="0.2">
      <c r="B74" s="123" t="s">
        <v>127</v>
      </c>
      <c r="C74" s="157"/>
      <c r="D74" s="158"/>
      <c r="E74" s="159"/>
      <c r="F74" s="160"/>
      <c r="G74" s="122"/>
    </row>
    <row r="75" spans="1:7" x14ac:dyDescent="0.2">
      <c r="B75" s="161"/>
      <c r="C75" s="157"/>
      <c r="D75" s="158"/>
      <c r="E75" s="159"/>
      <c r="F75" s="160"/>
      <c r="G75" s="122"/>
    </row>
    <row r="76" spans="1:7" ht="45" x14ac:dyDescent="0.2">
      <c r="A76" s="118" t="s">
        <v>158</v>
      </c>
      <c r="B76" s="119" t="s">
        <v>128</v>
      </c>
      <c r="C76" s="153"/>
      <c r="D76" s="154"/>
      <c r="E76" s="155"/>
      <c r="F76" s="156"/>
      <c r="G76" s="122"/>
    </row>
    <row r="77" spans="1:7" x14ac:dyDescent="0.2">
      <c r="A77" s="118"/>
      <c r="B77" s="119"/>
      <c r="C77" s="132" t="s">
        <v>78</v>
      </c>
      <c r="D77" s="164">
        <f>D68+D66</f>
        <v>307</v>
      </c>
      <c r="E77" s="134"/>
      <c r="F77" s="165">
        <f>D77*E77</f>
        <v>0</v>
      </c>
      <c r="G77" s="122"/>
    </row>
    <row r="78" spans="1:7" ht="22.5" x14ac:dyDescent="0.2">
      <c r="A78" s="118" t="s">
        <v>159</v>
      </c>
      <c r="B78" s="119" t="s">
        <v>129</v>
      </c>
      <c r="C78" s="153"/>
      <c r="D78" s="154"/>
      <c r="E78" s="155"/>
      <c r="F78" s="156"/>
      <c r="G78" s="122"/>
    </row>
    <row r="79" spans="1:7" x14ac:dyDescent="0.2">
      <c r="A79" s="118"/>
      <c r="B79" s="119"/>
      <c r="C79" s="132" t="s">
        <v>78</v>
      </c>
      <c r="D79" s="164">
        <f>D46</f>
        <v>30</v>
      </c>
      <c r="E79" s="134"/>
      <c r="F79" s="165">
        <f>D79*E79</f>
        <v>0</v>
      </c>
      <c r="G79" s="122"/>
    </row>
    <row r="80" spans="1:7" ht="22.5" x14ac:dyDescent="0.2">
      <c r="A80" s="118" t="s">
        <v>160</v>
      </c>
      <c r="B80" s="119" t="s">
        <v>130</v>
      </c>
      <c r="C80" s="153"/>
      <c r="D80" s="154"/>
      <c r="E80" s="155"/>
      <c r="F80" s="156"/>
      <c r="G80" s="122"/>
    </row>
    <row r="81" spans="1:7" x14ac:dyDescent="0.2">
      <c r="A81" s="118"/>
      <c r="B81" s="119"/>
      <c r="C81" s="132" t="s">
        <v>78</v>
      </c>
      <c r="D81" s="164">
        <f>D72</f>
        <v>95</v>
      </c>
      <c r="E81" s="134"/>
      <c r="F81" s="165">
        <f>D81*E81</f>
        <v>0</v>
      </c>
      <c r="G81" s="122"/>
    </row>
    <row r="82" spans="1:7" s="193" customFormat="1" ht="22.5" x14ac:dyDescent="0.2">
      <c r="A82" s="179" t="s">
        <v>161</v>
      </c>
      <c r="B82" s="180" t="s">
        <v>197</v>
      </c>
      <c r="C82" s="181"/>
      <c r="D82" s="182"/>
      <c r="E82" s="183"/>
      <c r="F82" s="184"/>
      <c r="G82" s="178"/>
    </row>
    <row r="83" spans="1:7" s="193" customFormat="1" x14ac:dyDescent="0.2">
      <c r="A83" s="179"/>
      <c r="B83" s="180"/>
      <c r="C83" s="185" t="s">
        <v>78</v>
      </c>
      <c r="D83" s="164">
        <f>D70</f>
        <v>15</v>
      </c>
      <c r="E83" s="186"/>
      <c r="F83" s="187">
        <f>D83*E83</f>
        <v>0</v>
      </c>
      <c r="G83" s="178"/>
    </row>
    <row r="84" spans="1:7" ht="56.25" x14ac:dyDescent="0.2">
      <c r="A84" s="118" t="s">
        <v>162</v>
      </c>
      <c r="B84" s="119" t="s">
        <v>131</v>
      </c>
      <c r="C84" s="153"/>
      <c r="D84" s="154"/>
      <c r="E84" s="155"/>
      <c r="F84" s="156"/>
      <c r="G84" s="122"/>
    </row>
    <row r="85" spans="1:7" x14ac:dyDescent="0.2">
      <c r="A85" s="118"/>
      <c r="B85" s="119"/>
      <c r="C85" s="132" t="s">
        <v>26</v>
      </c>
      <c r="D85" s="164">
        <v>2</v>
      </c>
      <c r="E85" s="134"/>
      <c r="F85" s="165">
        <f>D85*E85</f>
        <v>0</v>
      </c>
      <c r="G85" s="122"/>
    </row>
    <row r="86" spans="1:7" ht="45" x14ac:dyDescent="0.2">
      <c r="A86" s="118" t="s">
        <v>163</v>
      </c>
      <c r="B86" s="119" t="s">
        <v>132</v>
      </c>
      <c r="C86" s="153"/>
      <c r="D86" s="154"/>
      <c r="E86" s="155"/>
      <c r="F86" s="156"/>
      <c r="G86" s="122"/>
    </row>
    <row r="87" spans="1:7" x14ac:dyDescent="0.2">
      <c r="A87" s="118"/>
      <c r="B87" s="119"/>
      <c r="C87" s="132" t="s">
        <v>8</v>
      </c>
      <c r="D87" s="164">
        <f>D25</f>
        <v>63</v>
      </c>
      <c r="E87" s="134"/>
      <c r="F87" s="165">
        <f>D87*E87</f>
        <v>0</v>
      </c>
      <c r="G87" s="122"/>
    </row>
    <row r="88" spans="1:7" ht="33.75" x14ac:dyDescent="0.2">
      <c r="A88" s="118" t="s">
        <v>164</v>
      </c>
      <c r="B88" s="119" t="s">
        <v>133</v>
      </c>
      <c r="C88" s="153"/>
      <c r="D88" s="154"/>
      <c r="E88" s="155"/>
      <c r="F88" s="156"/>
      <c r="G88" s="122"/>
    </row>
    <row r="89" spans="1:7" x14ac:dyDescent="0.2">
      <c r="A89" s="118"/>
      <c r="B89" s="119"/>
      <c r="C89" s="132" t="s">
        <v>26</v>
      </c>
      <c r="D89" s="164">
        <f>D54</f>
        <v>7</v>
      </c>
      <c r="E89" s="134"/>
      <c r="F89" s="165">
        <f>D89*E89</f>
        <v>0</v>
      </c>
      <c r="G89" s="122"/>
    </row>
    <row r="90" spans="1:7" ht="33.75" x14ac:dyDescent="0.2">
      <c r="A90" s="118" t="s">
        <v>165</v>
      </c>
      <c r="B90" s="119" t="s">
        <v>134</v>
      </c>
      <c r="C90" s="153"/>
      <c r="D90" s="154"/>
      <c r="E90" s="155"/>
      <c r="F90" s="156"/>
      <c r="G90" s="122"/>
    </row>
    <row r="91" spans="1:7" x14ac:dyDescent="0.2">
      <c r="A91" s="118"/>
      <c r="B91" s="119"/>
      <c r="C91" s="132" t="s">
        <v>26</v>
      </c>
      <c r="D91" s="164">
        <f>D87</f>
        <v>63</v>
      </c>
      <c r="E91" s="134"/>
      <c r="F91" s="165">
        <f>D91*E91</f>
        <v>0</v>
      </c>
      <c r="G91" s="122"/>
    </row>
    <row r="92" spans="1:7" ht="33.75" x14ac:dyDescent="0.2">
      <c r="A92" s="118" t="s">
        <v>166</v>
      </c>
      <c r="B92" s="119" t="s">
        <v>135</v>
      </c>
      <c r="C92" s="153"/>
      <c r="D92" s="154"/>
      <c r="E92" s="155"/>
      <c r="F92" s="156"/>
      <c r="G92" s="122"/>
    </row>
    <row r="93" spans="1:7" x14ac:dyDescent="0.2">
      <c r="B93" s="119"/>
      <c r="C93" s="132" t="s">
        <v>84</v>
      </c>
      <c r="D93" s="164">
        <v>1</v>
      </c>
      <c r="E93" s="134"/>
      <c r="F93" s="165">
        <f>D93*E93</f>
        <v>0</v>
      </c>
      <c r="G93" s="122"/>
    </row>
    <row r="94" spans="1:7" x14ac:dyDescent="0.2">
      <c r="B94" s="161"/>
      <c r="C94" s="157"/>
      <c r="D94" s="158"/>
      <c r="E94" s="159"/>
      <c r="F94" s="160"/>
      <c r="G94" s="122"/>
    </row>
    <row r="95" spans="1:7" ht="15" x14ac:dyDescent="0.25">
      <c r="A95" s="126"/>
      <c r="B95" s="127" t="s">
        <v>92</v>
      </c>
      <c r="C95" s="130"/>
      <c r="D95" s="130"/>
      <c r="E95" s="130"/>
      <c r="F95" s="162">
        <f>SUM(F2:F94)</f>
        <v>0</v>
      </c>
      <c r="G95" s="128"/>
    </row>
    <row r="96" spans="1:7" ht="15" x14ac:dyDescent="0.25">
      <c r="A96" s="110"/>
      <c r="B96" s="125"/>
      <c r="C96" s="131"/>
      <c r="D96" s="131"/>
      <c r="E96" s="131"/>
      <c r="F96" s="131"/>
      <c r="G96" s="124"/>
    </row>
  </sheetData>
  <sheetProtection password="EA79" sheet="1" objects="1" scenarios="1" selectLockedCells="1"/>
  <conditionalFormatting sqref="F95">
    <cfRule type="cellIs" dxfId="35" priority="49" stopIfTrue="1" operator="lessThanOrEqual">
      <formula>0</formula>
    </cfRule>
  </conditionalFormatting>
  <conditionalFormatting sqref="F95">
    <cfRule type="cellIs" dxfId="34" priority="52" stopIfTrue="1" operator="lessThanOrEqual">
      <formula>0</formula>
    </cfRule>
  </conditionalFormatting>
  <conditionalFormatting sqref="F95">
    <cfRule type="cellIs" dxfId="33" priority="51" stopIfTrue="1" operator="lessThanOrEqual">
      <formula>0</formula>
    </cfRule>
  </conditionalFormatting>
  <conditionalFormatting sqref="F95">
    <cfRule type="cellIs" dxfId="32" priority="50" stopIfTrue="1" operator="lessThanOrEqual">
      <formula>0</formula>
    </cfRule>
  </conditionalFormatting>
  <conditionalFormatting sqref="F16">
    <cfRule type="cellIs" dxfId="31" priority="48" stopIfTrue="1" operator="lessThanOrEqual">
      <formula>0</formula>
    </cfRule>
  </conditionalFormatting>
  <conditionalFormatting sqref="F18:F21">
    <cfRule type="cellIs" dxfId="30" priority="47" stopIfTrue="1" operator="lessThanOrEqual">
      <formula>0</formula>
    </cfRule>
  </conditionalFormatting>
  <conditionalFormatting sqref="F9">
    <cfRule type="cellIs" dxfId="29" priority="46" stopIfTrue="1" operator="lessThanOrEqual">
      <formula>0</formula>
    </cfRule>
  </conditionalFormatting>
  <conditionalFormatting sqref="F11">
    <cfRule type="cellIs" dxfId="28" priority="45" stopIfTrue="1" operator="lessThanOrEqual">
      <formula>0</formula>
    </cfRule>
  </conditionalFormatting>
  <conditionalFormatting sqref="F42 D42 D51:D52 F51:F52 F63:F64 F73:F75 F94">
    <cfRule type="cellIs" dxfId="27" priority="37" stopIfTrue="1" operator="equal">
      <formula>0</formula>
    </cfRule>
  </conditionalFormatting>
  <conditionalFormatting sqref="F25">
    <cfRule type="cellIs" dxfId="26" priority="43" stopIfTrue="1" operator="lessThanOrEqual">
      <formula>0</formula>
    </cfRule>
  </conditionalFormatting>
  <conditionalFormatting sqref="F29">
    <cfRule type="cellIs" dxfId="25" priority="38" stopIfTrue="1" operator="lessThanOrEqual">
      <formula>0</formula>
    </cfRule>
  </conditionalFormatting>
  <conditionalFormatting sqref="F45 F47 F49 D45 D47 D49">
    <cfRule type="cellIs" dxfId="24" priority="22" stopIfTrue="1" operator="equal">
      <formula>0</formula>
    </cfRule>
  </conditionalFormatting>
  <conditionalFormatting sqref="F27">
    <cfRule type="cellIs" dxfId="23" priority="39" stopIfTrue="1" operator="lessThanOrEqual">
      <formula>0</formula>
    </cfRule>
  </conditionalFormatting>
  <conditionalFormatting sqref="F33">
    <cfRule type="cellIs" dxfId="22" priority="36" stopIfTrue="1" operator="lessThanOrEqual">
      <formula>0</formula>
    </cfRule>
  </conditionalFormatting>
  <conditionalFormatting sqref="F35">
    <cfRule type="cellIs" dxfId="21" priority="34" stopIfTrue="1" operator="lessThanOrEqual">
      <formula>0</formula>
    </cfRule>
  </conditionalFormatting>
  <conditionalFormatting sqref="F37">
    <cfRule type="cellIs" dxfId="20" priority="32" stopIfTrue="1" operator="lessThanOrEqual">
      <formula>0</formula>
    </cfRule>
  </conditionalFormatting>
  <conditionalFormatting sqref="F38 D38">
    <cfRule type="cellIs" dxfId="19" priority="31" stopIfTrue="1" operator="equal">
      <formula>0</formula>
    </cfRule>
  </conditionalFormatting>
  <conditionalFormatting sqref="F39:F41">
    <cfRule type="cellIs" dxfId="18" priority="30" stopIfTrue="1" operator="lessThanOrEqual">
      <formula>0</formula>
    </cfRule>
  </conditionalFormatting>
  <conditionalFormatting sqref="F43 D43">
    <cfRule type="cellIs" dxfId="17" priority="28" stopIfTrue="1" operator="equal">
      <formula>0</formula>
    </cfRule>
  </conditionalFormatting>
  <conditionalFormatting sqref="F44">
    <cfRule type="cellIs" dxfId="16" priority="27" stopIfTrue="1" operator="lessThanOrEqual">
      <formula>0</formula>
    </cfRule>
  </conditionalFormatting>
  <conditionalFormatting sqref="F46 F48 F50">
    <cfRule type="cellIs" dxfId="15" priority="21" stopIfTrue="1" operator="lessThanOrEqual">
      <formula>0</formula>
    </cfRule>
  </conditionalFormatting>
  <conditionalFormatting sqref="F53 D53">
    <cfRule type="cellIs" dxfId="14" priority="18" stopIfTrue="1" operator="equal">
      <formula>0</formula>
    </cfRule>
  </conditionalFormatting>
  <conditionalFormatting sqref="F54">
    <cfRule type="cellIs" dxfId="13" priority="17" stopIfTrue="1" operator="lessThanOrEqual">
      <formula>0</formula>
    </cfRule>
  </conditionalFormatting>
  <conditionalFormatting sqref="F55 D55">
    <cfRule type="cellIs" dxfId="12" priority="16" stopIfTrue="1" operator="equal">
      <formula>0</formula>
    </cfRule>
  </conditionalFormatting>
  <conditionalFormatting sqref="F56">
    <cfRule type="cellIs" dxfId="11" priority="15" stopIfTrue="1" operator="lessThanOrEqual">
      <formula>0</formula>
    </cfRule>
  </conditionalFormatting>
  <conditionalFormatting sqref="F57 F59 D57 D59">
    <cfRule type="cellIs" dxfId="10" priority="14" stopIfTrue="1" operator="equal">
      <formula>0</formula>
    </cfRule>
  </conditionalFormatting>
  <conditionalFormatting sqref="F57:F59">
    <cfRule type="cellIs" dxfId="9" priority="13" stopIfTrue="1" operator="lessThanOrEqual">
      <formula>0</formula>
    </cfRule>
  </conditionalFormatting>
  <conditionalFormatting sqref="F61 D61">
    <cfRule type="cellIs" dxfId="8" priority="12" stopIfTrue="1" operator="equal">
      <formula>0</formula>
    </cfRule>
  </conditionalFormatting>
  <conditionalFormatting sqref="F62">
    <cfRule type="cellIs" dxfId="7" priority="11" stopIfTrue="1" operator="lessThanOrEqual">
      <formula>0</formula>
    </cfRule>
  </conditionalFormatting>
  <conditionalFormatting sqref="F60">
    <cfRule type="cellIs" dxfId="6" priority="10" stopIfTrue="1" operator="lessThanOrEqual">
      <formula>0</formula>
    </cfRule>
  </conditionalFormatting>
  <conditionalFormatting sqref="F65 D65">
    <cfRule type="cellIs" dxfId="5" priority="7" stopIfTrue="1" operator="equal">
      <formula>0</formula>
    </cfRule>
  </conditionalFormatting>
  <conditionalFormatting sqref="F66">
    <cfRule type="cellIs" dxfId="4" priority="6" stopIfTrue="1" operator="lessThanOrEqual">
      <formula>0</formula>
    </cfRule>
  </conditionalFormatting>
  <conditionalFormatting sqref="F67 F69 F71 D67 D69 D71">
    <cfRule type="cellIs" dxfId="3" priority="5" stopIfTrue="1" operator="equal">
      <formula>0</formula>
    </cfRule>
  </conditionalFormatting>
  <conditionalFormatting sqref="F68 F70 F72">
    <cfRule type="cellIs" dxfId="2" priority="4" stopIfTrue="1" operator="lessThanOrEqual">
      <formula>0</formula>
    </cfRule>
  </conditionalFormatting>
  <conditionalFormatting sqref="F76 F78 F80 F82 F84 F86 F88 F90 F92 D76 D78 D80 D82 D84 D86 D88 D90 D92">
    <cfRule type="cellIs" dxfId="1" priority="2" stopIfTrue="1" operator="equal">
      <formula>0</formula>
    </cfRule>
  </conditionalFormatting>
  <conditionalFormatting sqref="F77 F79 F81 F83 F85 F87 F89 F91 F93">
    <cfRule type="cellIs" dxfId="0" priority="1" stopIfTrue="1" operator="lessThanOrEqual">
      <formula>0</formula>
    </cfRule>
  </conditionalFormatting>
  <pageMargins left="0.7" right="0.7" top="0.75" bottom="0.75" header="0.3" footer="0.3"/>
  <pageSetup paperSize="9" scale="76" orientation="portrait" r:id="rId1"/>
  <rowBreaks count="2" manualBreakCount="2">
    <brk id="51" max="6" man="1"/>
    <brk id="9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6</vt:i4>
      </vt:variant>
    </vt:vector>
  </HeadingPairs>
  <TitlesOfParts>
    <vt:vector size="11" baseType="lpstr">
      <vt:lpstr>NASLOVNICA</vt:lpstr>
      <vt:lpstr>Rekapitulacija 2021</vt:lpstr>
      <vt:lpstr>C-Oprema</vt:lpstr>
      <vt:lpstr>D-Hortikultura</vt:lpstr>
      <vt:lpstr>D2-NAVODNJAVANJE</vt:lpstr>
      <vt:lpstr>'C-Oprema'!Ispis_naslova</vt:lpstr>
      <vt:lpstr>'C-Oprema'!Podrucje_ispisa</vt:lpstr>
      <vt:lpstr>'D2-NAVODNJAVANJE'!Podrucje_ispisa</vt:lpstr>
      <vt:lpstr>'D-Hortikultura'!Podrucje_ispisa</vt:lpstr>
      <vt:lpstr>NASLOVNICA!Podrucje_ispisa</vt:lpstr>
      <vt:lpstr>'Rekapitulacija 2021'!Podrucje_ispisa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jadran-turist rovinj. d.d.</dc:creator>
  <cp:lastModifiedBy>Nataša Grgorinić</cp:lastModifiedBy>
  <cp:lastPrinted>2021-03-02T10:40:45Z</cp:lastPrinted>
  <dcterms:created xsi:type="dcterms:W3CDTF">2001-11-05T10:04:31Z</dcterms:created>
  <dcterms:modified xsi:type="dcterms:W3CDTF">2021-07-01T14:01:49Z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